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workbookProtection workbookPassword="88ED" lockStructure="1"/>
  <bookViews>
    <workbookView xWindow="0" yWindow="0" windowWidth="30345" windowHeight="16440" tabRatio="680" firstSheet="4"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7" i="4" l="1"/>
  <c r="M7" i="4"/>
  <c r="L7" i="4"/>
  <c r="K7" i="4"/>
  <c r="J7" i="4"/>
  <c r="I7" i="4"/>
  <c r="H7" i="4"/>
  <c r="G7" i="4"/>
  <c r="F7" i="4"/>
  <c r="E7" i="4"/>
  <c r="D7" i="4"/>
  <c r="C7" i="4"/>
  <c r="D16" i="8"/>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c r="O8" i="6"/>
  <c r="D37" i="1"/>
  <c r="O9" i="6"/>
  <c r="D38" i="1"/>
  <c r="O10" i="6"/>
  <c r="D39" i="1"/>
  <c r="O7" i="7"/>
  <c r="D47" i="1"/>
  <c r="O8" i="7"/>
  <c r="D48" i="1"/>
  <c r="O9" i="7"/>
  <c r="D49" i="1"/>
  <c r="O10" i="7"/>
  <c r="O7" i="8"/>
  <c r="D58" i="1" s="1"/>
  <c r="O8" i="8"/>
  <c r="O9" i="8"/>
  <c r="D60" i="1"/>
  <c r="O10" i="8"/>
  <c r="D61" i="1"/>
  <c r="O7" i="5"/>
  <c r="O8" i="5"/>
  <c r="D26" i="1" s="1"/>
  <c r="O9" i="5"/>
  <c r="D27" i="1" s="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s="1"/>
  <c r="C14" i="1"/>
  <c r="C21" i="1"/>
  <c r="C20" i="1"/>
  <c r="C19" i="1"/>
  <c r="C18" i="1"/>
  <c r="C17" i="1"/>
  <c r="C16" i="1"/>
  <c r="C15" i="1"/>
  <c r="B21" i="1"/>
  <c r="B20" i="1"/>
  <c r="B19" i="1"/>
  <c r="B18" i="1"/>
  <c r="B17" i="1"/>
  <c r="B16" i="1"/>
  <c r="B15" i="1"/>
  <c r="B14" i="1"/>
  <c r="O13" i="7"/>
  <c r="D53" i="1"/>
  <c r="O14" i="7"/>
  <c r="D54" i="1" s="1"/>
  <c r="O15" i="5"/>
  <c r="D33" i="1"/>
  <c r="O14" i="5"/>
  <c r="D32" i="1" s="1"/>
  <c r="O13" i="5"/>
  <c r="D31" i="1"/>
  <c r="O12" i="5"/>
  <c r="D30" i="1" s="1"/>
  <c r="O11" i="5"/>
  <c r="D29" i="1"/>
  <c r="O10" i="5"/>
  <c r="O15" i="6"/>
  <c r="D44" i="1" s="1"/>
  <c r="O14" i="6"/>
  <c r="D43" i="1"/>
  <c r="O13" i="6"/>
  <c r="D42" i="1" s="1"/>
  <c r="O12" i="6"/>
  <c r="D41" i="1"/>
  <c r="O11" i="6"/>
  <c r="O15" i="7"/>
  <c r="D55" i="1"/>
  <c r="O12" i="7"/>
  <c r="D52" i="1" s="1"/>
  <c r="F56" i="1" s="1"/>
  <c r="O11" i="7"/>
  <c r="O15" i="8"/>
  <c r="D66" i="1"/>
  <c r="O14" i="8"/>
  <c r="D65" i="1" s="1"/>
  <c r="O13" i="8"/>
  <c r="D64" i="1"/>
  <c r="O12" i="8"/>
  <c r="D63" i="1" s="1"/>
  <c r="O11" i="8"/>
  <c r="O8" i="4"/>
  <c r="D15" i="1" s="1"/>
  <c r="O9" i="4"/>
  <c r="D16" i="1"/>
  <c r="O10" i="4"/>
  <c r="D17" i="1" s="1"/>
  <c r="O11" i="4"/>
  <c r="D18" i="1"/>
  <c r="O12" i="4"/>
  <c r="D19" i="1" s="1"/>
  <c r="O13" i="4"/>
  <c r="D20" i="1"/>
  <c r="O14" i="4"/>
  <c r="D21" i="1" s="1"/>
  <c r="O15" i="4"/>
  <c r="D22" i="1"/>
  <c r="O7" i="4"/>
  <c r="D14" i="1" s="1"/>
  <c r="E16" i="4"/>
  <c r="F16" i="4"/>
  <c r="G16" i="4"/>
  <c r="H16" i="4"/>
  <c r="I16" i="4"/>
  <c r="J16" i="4"/>
  <c r="K16" i="4"/>
  <c r="L16" i="4"/>
  <c r="M16" i="4"/>
  <c r="N16" i="4"/>
  <c r="E86" i="1"/>
  <c r="D62" i="1"/>
  <c r="O16" i="8"/>
  <c r="D51" i="1"/>
  <c r="O16" i="7"/>
  <c r="D40" i="1"/>
  <c r="O16" i="6"/>
  <c r="D28" i="1"/>
  <c r="O16" i="5"/>
  <c r="O16" i="4"/>
  <c r="F7" i="1" s="1"/>
  <c r="F45" i="1" l="1"/>
  <c r="D45" i="1" s="1"/>
  <c r="F23" i="1"/>
  <c r="D23" i="1" s="1"/>
  <c r="F34" i="1"/>
  <c r="D34" i="1" s="1"/>
  <c r="D56" i="1"/>
  <c r="F67" i="1"/>
  <c r="D67" i="1" l="1"/>
  <c r="F69" i="1"/>
  <c r="G69" i="1" s="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<sst xmlns="http://schemas.openxmlformats.org/spreadsheetml/2006/main" count="263" uniqueCount="201">
  <si>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</si>
  <si>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</si>
  <si>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</si>
  <si>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</si>
  <si>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</si>
  <si>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</si>
  <si>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</si>
  <si>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</si>
  <si>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</si>
  <si>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</si>
  <si>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</si>
  <si>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</si>
  <si>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</si>
  <si>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</si>
  <si>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</si>
  <si>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</si>
  <si>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</si>
  <si>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</si>
  <si>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</si>
  <si>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</si>
  <si>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</si>
  <si>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</si>
  <si>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</si>
  <si>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</si>
  <si>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</si>
  <si>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</si>
  <si>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</si>
  <si>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</si>
  <si>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</si>
  <si>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</si>
  <si>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</si>
  <si>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</si>
  <si>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</si>
  <si>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</si>
  <si>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</si>
  <si>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</si>
  <si>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</si>
  <si>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</si>
  <si>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</si>
  <si>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</si>
  <si>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</si>
  <si>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</si>
  <si>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</si>
  <si>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</si>
  <si>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</si>
  <si>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</si>
  <si>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</si>
  <si>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</si>
  <si>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</si>
  <si>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</si>
  <si>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</si>
  <si>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</si>
  <si>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</si>
  <si>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</si>
  <si>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</si>
  <si>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</si>
  <si>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</si>
  <si>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</si>
  <si>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</si>
  <si>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</si>
  <si>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</si>
  <si>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</si>
  <si>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</si>
  <si>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</si>
  <si>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</si>
  <si>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</si>
  <si>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</si>
  <si>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</si>
  <si>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</si>
  <si>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</si>
  <si>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</si>
  <si>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</si>
  <si>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</si>
  <si>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</si>
  <si>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</si>
  <si>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</si>
  <si>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</si>
  <si>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</si>
  <si>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</si>
  <si>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</si>
  <si>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</si>
  <si>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</si>
  <si>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</si>
  <si>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</si>
  <si>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</si>
  <si>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</si>
  <si>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</si>
  <si>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</si>
  <si>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</si>
  <si>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</si>
  <si>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</si>
  <si>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</si>
  <si>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</si>
  <si>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</si>
  <si>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</si>
  <si>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</si>
  <si>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</si>
  <si>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</si>
  <si>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</si>
  <si>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</si>
  <si>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</si>
  <si>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</si>
  <si>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</si>
  <si>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</si>
  <si>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</si>
  <si>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</si>
  <si>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</si>
  <si>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</si>
  <si>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</si>
  <si>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</si>
  <si>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</si>
  <si>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</si>
  <si>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</si>
  <si>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</si>
  <si>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</si>
  <si>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</si>
  <si>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</si>
  <si>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</si>
  <si>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</si>
  <si>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</si>
  <si>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</si>
  <si>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</si>
  <si>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</si>
  <si>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</si>
  <si>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</si>
  <si>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</si>
  <si>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</si>
  <si>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</si>
  <si>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</si>
  <si>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</si>
  <si>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</si>
  <si>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</si>
  <si>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</si>
  <si>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</si>
  <si>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</si>
  <si>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</si>
  <si>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</si>
  <si>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</si>
  <si>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</si>
  <si>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</si>
  <si>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</si>
  <si>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</si>
  <si>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</si>
  <si>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</si>
  <si>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</si>
  <si>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</si>
  <si>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</si>
  <si>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</si>
  <si>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</si>
  <si>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</si>
  <si>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</si>
  <si>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</si>
  <si>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</si>
  <si>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</si>
  <si>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</si>
  <si>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</si>
  <si>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</si>
  <si>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</si>
  <si>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</si>
  <si>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</si>
  <si>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</si>
  <si>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</si>
  <si>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</si>
  <si>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</si>
  <si>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</si>
  <si>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</si>
  <si>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</si>
  <si>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</si>
  <si>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</si>
  <si>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</si>
  <si>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</si>
  <si>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</si>
  <si>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</si>
  <si>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</si>
  <si>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</si>
  <si>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</si>
  <si>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</si>
  <si>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</si>
  <si>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</si>
  <si>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</si>
  <si>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</si>
  <si>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</si>
  <si>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</si>
  <si>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</si>
  <si>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</si>
  <si>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Facilities Rental</t>
  </si>
  <si>
    <t>Office Equip/Supplies</t>
  </si>
  <si>
    <t>Temporary Staff</t>
  </si>
  <si>
    <t>Events</t>
  </si>
  <si>
    <t>Meetings</t>
  </si>
  <si>
    <t>Website</t>
  </si>
  <si>
    <t>Misc Outreach</t>
  </si>
  <si>
    <t>Q1 CIP Project</t>
  </si>
  <si>
    <t>Q2 CIP Project</t>
  </si>
  <si>
    <t>Q3 CIP Project</t>
  </si>
  <si>
    <t>Q4 CIP Project</t>
  </si>
  <si>
    <t>Q1 NPG Project</t>
  </si>
  <si>
    <t>Q2 NPG Project</t>
  </si>
  <si>
    <t>Q3 NPG Project</t>
  </si>
  <si>
    <t>Q4 NPG Project</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</si>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</sst>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4"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
      <u/>
      <sz val="10"/>
      <color theme="10"/>
      <name val="Arial"/>
    </font>
    <font>
      <u/>
      <sz val="10"/>
      <color theme="11"/>
      <name val="Arial"/>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3">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s>
  <cellStyleXfs count="43">
    <xf numFmtId="0" fontId="0" fillId="0" borderId="0"/>
    <xf numFmtId="43" fontId="10" fillId="0" borderId="0" applyFont="0" applyFill="0" applyBorder="0" applyAlignment="0" applyProtection="0"/>
    <xf numFmtId="44" fontId="1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85">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3"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2"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4"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7" fillId="0" borderId="13" xfId="0" applyFont="1" applyBorder="1" applyAlignment="1">
      <alignment horizontal="right"/>
    </xf>
    <xf numFmtId="0" fontId="18" fillId="0" borderId="0" xfId="0" applyFont="1"/>
    <xf numFmtId="43" fontId="0" fillId="0" borderId="0" xfId="1" applyFont="1" applyBorder="1" applyProtection="1">
      <protection locked="0"/>
    </xf>
    <xf numFmtId="0" fontId="4" fillId="0" borderId="49"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Protection="1">
      <protection locked="0"/>
    </xf>
    <xf numFmtId="0" fontId="0" fillId="0" borderId="0" xfId="0" applyFont="1" applyFill="1" applyBorder="1" applyProtection="1">
      <protection locked="0"/>
    </xf>
    <xf numFmtId="0" fontId="0" fillId="0" borderId="0" xfId="0" applyProtection="1">
      <protection locked="0"/>
    </xf>
    <xf numFmtId="17" fontId="0" fillId="0" borderId="0" xfId="0" applyNumberFormat="1"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12" fontId="0" fillId="0" borderId="0" xfId="1" applyNumberFormat="1" applyFont="1" applyBorder="1" applyAlignment="1" applyProtection="1">
      <alignment horizontal="center"/>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2" fillId="0" borderId="28" xfId="0" applyFont="1" applyBorder="1" applyAlignment="1" applyProtection="1">
      <alignment horizontal="left"/>
    </xf>
    <xf numFmtId="0" fontId="12"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5" xfId="0" applyNumberFormat="1" applyFont="1" applyFill="1" applyBorder="1" applyAlignment="1" applyProtection="1">
      <alignment horizontal="center"/>
    </xf>
    <xf numFmtId="166" fontId="3" fillId="0" borderId="46" xfId="0" applyNumberFormat="1" applyFont="1" applyFill="1" applyBorder="1" applyAlignment="1" applyProtection="1">
      <alignment horizontal="center"/>
    </xf>
    <xf numFmtId="166" fontId="3" fillId="0" borderId="47" xfId="0" applyNumberFormat="1" applyFont="1" applyFill="1" applyBorder="1" applyAlignment="1" applyProtection="1">
      <alignment horizontal="center"/>
    </xf>
    <xf numFmtId="166" fontId="3" fillId="0" borderId="48"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0" fontId="16" fillId="0" borderId="28" xfId="0" applyFont="1" applyBorder="1" applyAlignment="1" applyProtection="1">
      <alignment vertical="top" wrapText="1"/>
      <protection locked="0"/>
    </xf>
    <xf numFmtId="0" fontId="16" fillId="0" borderId="2"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15"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0"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cellXfs>
  <cellStyles count="43">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6">
    <dxf>
      <fill>
        <patternFill>
          <bgColor rgb="FFFFFFEF"/>
        </patternFill>
      </fill>
    </dxf>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5"/>
  <sheetViews>
    <sheetView showGridLines="0" tabSelected="1" zoomScale="130" zoomScaleNormal="130" zoomScalePageLayoutView="130" workbookViewId="0">
      <selection activeCell="E5" sqref="E5"/>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72" t="s">
        <v>170</v>
      </c>
      <c r="B1" s="173"/>
      <c r="C1" s="173"/>
      <c r="D1" s="173"/>
      <c r="E1" s="173"/>
      <c r="F1" s="173"/>
      <c r="G1" s="27"/>
    </row>
    <row r="2" spans="1:11" s="10" customFormat="1" ht="18" x14ac:dyDescent="0.25">
      <c r="A2" s="27">
        <v>1</v>
      </c>
      <c r="B2" s="182" t="s">
        <v>99</v>
      </c>
      <c r="C2" s="183"/>
      <c r="D2" s="183"/>
      <c r="E2" s="183"/>
      <c r="F2" s="184"/>
      <c r="G2" s="28"/>
      <c r="H2" s="11"/>
      <c r="I2" s="11"/>
      <c r="J2" s="11"/>
      <c r="K2" s="11"/>
    </row>
    <row r="3" spans="1:11" s="10" customFormat="1" ht="18" x14ac:dyDescent="0.25">
      <c r="A3" s="27"/>
      <c r="B3" s="177" t="s">
        <v>65</v>
      </c>
      <c r="C3" s="178"/>
      <c r="D3" s="178"/>
      <c r="E3" s="178"/>
      <c r="F3" s="179"/>
      <c r="G3" s="28"/>
      <c r="H3" s="11"/>
      <c r="I3" s="11"/>
      <c r="J3" s="11"/>
      <c r="K3" s="11"/>
    </row>
    <row r="4" spans="1:11" s="10" customFormat="1" ht="18" x14ac:dyDescent="0.25">
      <c r="A4" s="27">
        <v>2</v>
      </c>
      <c r="B4" s="180" t="s">
        <v>52</v>
      </c>
      <c r="C4" s="181"/>
      <c r="D4" s="181"/>
      <c r="E4" s="123">
        <v>42602</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5" t="s">
        <v>0</v>
      </c>
      <c r="C6" s="66"/>
      <c r="D6" s="66"/>
      <c r="E6" s="67"/>
      <c r="F6" s="68"/>
      <c r="G6" s="27"/>
    </row>
    <row r="7" spans="1:11" ht="15" x14ac:dyDescent="0.2">
      <c r="A7" s="27"/>
      <c r="B7" s="144" t="s">
        <v>51</v>
      </c>
      <c r="C7" s="145"/>
      <c r="D7" s="69"/>
      <c r="E7" s="70"/>
      <c r="F7" s="71">
        <f>+'100 - Operations'!O16+'200 - Outreach'!O16+'300 - CIP'!O16+'400 - NPG'!O16+'500 - Elections'!O16</f>
        <v>37000</v>
      </c>
      <c r="G7" s="27"/>
    </row>
    <row r="8" spans="1:11" ht="6" customHeight="1" thickBot="1" x14ac:dyDescent="0.25">
      <c r="A8" s="27"/>
      <c r="B8" s="146"/>
      <c r="C8" s="147"/>
      <c r="D8" s="72"/>
      <c r="E8" s="72"/>
      <c r="F8" s="73"/>
      <c r="G8" s="27"/>
    </row>
    <row r="9" spans="1:11" x14ac:dyDescent="0.2">
      <c r="A9" s="27"/>
      <c r="B9" s="74"/>
      <c r="C9" s="67"/>
      <c r="D9" s="67"/>
      <c r="E9" s="67"/>
      <c r="F9" s="68"/>
      <c r="G9" s="27"/>
    </row>
    <row r="10" spans="1:11" ht="19.5" customHeight="1" thickBot="1" x14ac:dyDescent="0.25">
      <c r="A10" s="27"/>
      <c r="B10" s="75" t="s">
        <v>2</v>
      </c>
      <c r="C10" s="69"/>
      <c r="D10" s="69"/>
      <c r="E10" s="69"/>
      <c r="F10" s="76"/>
      <c r="G10" s="27"/>
    </row>
    <row r="11" spans="1:11" ht="4.5" customHeight="1" x14ac:dyDescent="0.2">
      <c r="A11" s="27"/>
      <c r="B11" s="148"/>
      <c r="C11" s="149"/>
      <c r="D11" s="150"/>
      <c r="E11" s="149"/>
      <c r="F11" s="151"/>
      <c r="G11" s="27"/>
    </row>
    <row r="12" spans="1:11" ht="23.25" customHeight="1" x14ac:dyDescent="0.2">
      <c r="A12" s="27"/>
      <c r="B12" s="77"/>
      <c r="C12" s="78" t="s">
        <v>3</v>
      </c>
      <c r="D12" s="79"/>
      <c r="E12" s="79"/>
      <c r="F12" s="80"/>
      <c r="G12" s="27"/>
    </row>
    <row r="13" spans="1:11" ht="19.5" customHeight="1" x14ac:dyDescent="0.2">
      <c r="A13" s="27"/>
      <c r="B13" s="81"/>
      <c r="C13" s="82" t="s">
        <v>5</v>
      </c>
      <c r="D13" s="162" t="s">
        <v>6</v>
      </c>
      <c r="E13" s="162"/>
      <c r="F13" s="83" t="s">
        <v>1</v>
      </c>
      <c r="G13" s="27"/>
    </row>
    <row r="14" spans="1:11" ht="14.25" customHeight="1" x14ac:dyDescent="0.2">
      <c r="A14" s="27">
        <v>3</v>
      </c>
      <c r="B14" s="117" t="str">
        <f>IF('100 - Operations'!A7="","",+'100 - Operations'!A7)</f>
        <v>Monthly</v>
      </c>
      <c r="C14" s="91" t="str">
        <f>IF('100 - Operations'!B7="","",+'100 - Operations'!B7)</f>
        <v>Facilities Rental</v>
      </c>
      <c r="D14" s="157">
        <f>+'100 - Operations'!O7</f>
        <v>5000</v>
      </c>
      <c r="E14" s="158"/>
      <c r="F14" s="159"/>
      <c r="G14" s="27"/>
    </row>
    <row r="15" spans="1:11" ht="14.25" customHeight="1" x14ac:dyDescent="0.2">
      <c r="A15" s="27">
        <v>4</v>
      </c>
      <c r="B15" s="118">
        <f>IF('100 - Operations'!A8="","",+'100 - Operations'!A8)</f>
        <v>42644</v>
      </c>
      <c r="C15" s="92" t="str">
        <f>IF('100 - Operations'!B8="","",+'100 - Operations'!B8)</f>
        <v>Office Equip/Supplies</v>
      </c>
      <c r="D15" s="154">
        <f>+'100 - Operations'!O8</f>
        <v>500</v>
      </c>
      <c r="E15" s="155"/>
      <c r="F15" s="156"/>
      <c r="G15" s="27"/>
    </row>
    <row r="16" spans="1:11" ht="15.75" customHeight="1" x14ac:dyDescent="0.2">
      <c r="A16" s="27">
        <v>5</v>
      </c>
      <c r="B16" s="118">
        <f>IF('100 - Operations'!A9="","",+'100 - Operations'!A9)</f>
        <v>42736</v>
      </c>
      <c r="C16" s="92" t="str">
        <f>IF('100 - Operations'!B9="","",+'100 - Operations'!B9)</f>
        <v>Office Equip/Supplies</v>
      </c>
      <c r="D16" s="154">
        <f>+'100 - Operations'!O9</f>
        <v>500</v>
      </c>
      <c r="E16" s="155"/>
      <c r="F16" s="156"/>
      <c r="G16" s="27"/>
    </row>
    <row r="17" spans="1:7" ht="15" customHeight="1" x14ac:dyDescent="0.2">
      <c r="A17" s="27">
        <v>6</v>
      </c>
      <c r="B17" s="118">
        <f>IF('100 - Operations'!A10="","",+'100 - Operations'!A10)</f>
        <v>42826</v>
      </c>
      <c r="C17" s="92" t="str">
        <f>IF('100 - Operations'!B10="","",+'100 - Operations'!B10)</f>
        <v>Office Equip/Supplies</v>
      </c>
      <c r="D17" s="154">
        <f>+'100 - Operations'!O10</f>
        <v>500</v>
      </c>
      <c r="E17" s="155"/>
      <c r="F17" s="156"/>
      <c r="G17" s="27"/>
    </row>
    <row r="18" spans="1:7" ht="15" customHeight="1" x14ac:dyDescent="0.2">
      <c r="A18" s="27">
        <v>7</v>
      </c>
      <c r="B18" s="118">
        <f>IF('100 - Operations'!A11="","",+'100 - Operations'!A11)</f>
        <v>42887</v>
      </c>
      <c r="C18" s="92" t="str">
        <f>IF('100 - Operations'!B11="","",+'100 - Operations'!B11)</f>
        <v>Office Equip/Supplies</v>
      </c>
      <c r="D18" s="154">
        <f>+'100 - Operations'!O11</f>
        <v>500</v>
      </c>
      <c r="E18" s="155"/>
      <c r="F18" s="156"/>
      <c r="G18" s="29"/>
    </row>
    <row r="19" spans="1:7" ht="15.75" customHeight="1" x14ac:dyDescent="0.2">
      <c r="A19" s="27">
        <v>8</v>
      </c>
      <c r="B19" s="118" t="str">
        <f>IF('100 - Operations'!A12="","",+'100 - Operations'!A12)</f>
        <v>Monthly</v>
      </c>
      <c r="C19" s="92" t="str">
        <f>IF('100 - Operations'!B12="","",+'100 - Operations'!B12)</f>
        <v>Postage</v>
      </c>
      <c r="D19" s="154">
        <f>+'100 - Operations'!O12</f>
        <v>499.99999999999994</v>
      </c>
      <c r="E19" s="155"/>
      <c r="F19" s="156"/>
      <c r="G19" s="27"/>
    </row>
    <row r="20" spans="1:7" ht="15.75" customHeight="1" x14ac:dyDescent="0.2">
      <c r="A20" s="27">
        <v>9</v>
      </c>
      <c r="B20" s="118" t="str">
        <f>IF('100 - Operations'!A13="","",+'100 - Operations'!A13)</f>
        <v>Monthly</v>
      </c>
      <c r="C20" s="92" t="str">
        <f>IF('100 - Operations'!B13="","",+'100 - Operations'!B13)</f>
        <v>Temporary Staff</v>
      </c>
      <c r="D20" s="154">
        <f>+'100 - Operations'!O13</f>
        <v>3000</v>
      </c>
      <c r="E20" s="155"/>
      <c r="F20" s="156"/>
      <c r="G20" s="27"/>
    </row>
    <row r="21" spans="1:7" ht="15.75" customHeight="1" x14ac:dyDescent="0.2">
      <c r="A21" s="27">
        <v>10</v>
      </c>
      <c r="B21" s="118" t="str">
        <f>IF('100 - Operations'!A14="","",+'100 - Operations'!A14)</f>
        <v>Monthly</v>
      </c>
      <c r="C21" s="92" t="str">
        <f>IF('100 - Operations'!B14="","",+'100 - Operations'!B14)</f>
        <v>Translation and Transcription</v>
      </c>
      <c r="D21" s="154">
        <f>+'100 - Operations'!O14</f>
        <v>499.99999999999994</v>
      </c>
      <c r="E21" s="155"/>
      <c r="F21" s="156"/>
      <c r="G21" s="27"/>
    </row>
    <row r="22" spans="1:7" ht="15.75" customHeight="1" x14ac:dyDescent="0.2">
      <c r="A22" s="27">
        <v>11</v>
      </c>
      <c r="B22" s="118" t="str">
        <f>IF('100 - Operations'!A15="","",+'100 - Operations'!A15)</f>
        <v/>
      </c>
      <c r="C22" s="92" t="str">
        <f>IF('100 - Operations'!B15="","",+'100 - Operations'!B15)</f>
        <v/>
      </c>
      <c r="D22" s="154">
        <f>+'100 - Operations'!O15</f>
        <v>0</v>
      </c>
      <c r="E22" s="155"/>
      <c r="F22" s="156"/>
      <c r="G22" s="27"/>
    </row>
    <row r="23" spans="1:7" ht="18.75" customHeight="1" thickBot="1" x14ac:dyDescent="0.25">
      <c r="A23" s="27">
        <v>12</v>
      </c>
      <c r="B23" s="84"/>
      <c r="C23" s="85" t="s">
        <v>59</v>
      </c>
      <c r="D23" s="174">
        <f>F23/F7</f>
        <v>0.29729729729729731</v>
      </c>
      <c r="E23" s="175"/>
      <c r="F23" s="86">
        <f>SUM(D14:D22)</f>
        <v>11000</v>
      </c>
      <c r="G23" s="27"/>
    </row>
    <row r="24" spans="1:7" ht="19.5" customHeight="1" x14ac:dyDescent="0.2">
      <c r="A24" s="27"/>
      <c r="B24" s="87"/>
      <c r="C24" s="88" t="s">
        <v>17</v>
      </c>
      <c r="D24" s="89"/>
      <c r="E24" s="89"/>
      <c r="F24" s="90"/>
      <c r="G24" s="27"/>
    </row>
    <row r="25" spans="1:7" ht="15" customHeight="1" x14ac:dyDescent="0.2">
      <c r="A25" s="27">
        <v>13</v>
      </c>
      <c r="B25" s="117" t="str">
        <f>IF('200 - Outreach'!A7="","",+'200 - Outreach'!A7)</f>
        <v>Monthly</v>
      </c>
      <c r="C25" s="91" t="str">
        <f>IF('200 - Outreach'!B7="","",+'200 - Outreach'!B7)</f>
        <v>Advertising</v>
      </c>
      <c r="D25" s="157">
        <f>+'200 - Outreach'!O7</f>
        <v>1000.0000000000001</v>
      </c>
      <c r="E25" s="158"/>
      <c r="F25" s="159"/>
      <c r="G25" s="27"/>
    </row>
    <row r="26" spans="1:7" ht="15" customHeight="1" x14ac:dyDescent="0.2">
      <c r="A26" s="27">
        <v>14</v>
      </c>
      <c r="B26" s="118" t="str">
        <f>IF('200 - Outreach'!A8="","",+'200 - Outreach'!A8)</f>
        <v>Monthly</v>
      </c>
      <c r="C26" s="92" t="str">
        <f>IF('200 - Outreach'!B8="","",+'200 - Outreach'!B8)</f>
        <v>Events</v>
      </c>
      <c r="D26" s="154">
        <f>+'200 - Outreach'!O8</f>
        <v>2000.0000000000002</v>
      </c>
      <c r="E26" s="155"/>
      <c r="F26" s="156"/>
      <c r="G26" s="27"/>
    </row>
    <row r="27" spans="1:7" ht="15" customHeight="1" x14ac:dyDescent="0.2">
      <c r="A27" s="27">
        <v>15</v>
      </c>
      <c r="B27" s="118" t="str">
        <f>IF('200 - Outreach'!A9="","",+'200 - Outreach'!A9)</f>
        <v>Monthly</v>
      </c>
      <c r="C27" s="92" t="str">
        <f>IF('200 - Outreach'!B9="","",+'200 - Outreach'!B9)</f>
        <v>Meetings</v>
      </c>
      <c r="D27" s="154">
        <f>+'200 - Outreach'!O9</f>
        <v>3000</v>
      </c>
      <c r="E27" s="155"/>
      <c r="F27" s="156"/>
      <c r="G27" s="27"/>
    </row>
    <row r="28" spans="1:7" ht="15" customHeight="1" x14ac:dyDescent="0.2">
      <c r="A28" s="27">
        <v>16</v>
      </c>
      <c r="B28" s="118" t="str">
        <f>IF('200 - Outreach'!A10="","",+'200 - Outreach'!A10)</f>
        <v>Monthly</v>
      </c>
      <c r="C28" s="92" t="str">
        <f>IF('200 - Outreach'!B10="","",+'200 - Outreach'!B10)</f>
        <v>Website</v>
      </c>
      <c r="D28" s="154">
        <f>+'200 - Outreach'!O10</f>
        <v>1500</v>
      </c>
      <c r="E28" s="155"/>
      <c r="F28" s="156"/>
      <c r="G28" s="27"/>
    </row>
    <row r="29" spans="1:7" ht="15.75" customHeight="1" x14ac:dyDescent="0.2">
      <c r="A29" s="27">
        <v>17</v>
      </c>
      <c r="B29" s="118" t="str">
        <f>IF('200 - Outreach'!A11="","",+'200 - Outreach'!A11)</f>
        <v>Monthly</v>
      </c>
      <c r="C29" s="92" t="str">
        <f>IF('200 - Outreach'!B11="","",+'200 - Outreach'!B11)</f>
        <v>Misc Outreach</v>
      </c>
      <c r="D29" s="154">
        <f>+'200 - Outreach'!O11</f>
        <v>2499.9999999999995</v>
      </c>
      <c r="E29" s="155"/>
      <c r="F29" s="156"/>
      <c r="G29" s="27"/>
    </row>
    <row r="30" spans="1:7" ht="15.75" customHeight="1" x14ac:dyDescent="0.2">
      <c r="A30" s="27">
        <v>18</v>
      </c>
      <c r="B30" s="118" t="str">
        <f>IF('200 - Outreach'!A12="","",+'200 - Outreach'!A12)</f>
        <v/>
      </c>
      <c r="C30" s="92" t="str">
        <f>IF('200 - Outreach'!B12="","",+'200 - Outreach'!B12)</f>
        <v/>
      </c>
      <c r="D30" s="154">
        <f>+'200 - Outreach'!O12</f>
        <v>0</v>
      </c>
      <c r="E30" s="155"/>
      <c r="F30" s="156"/>
      <c r="G30" s="27"/>
    </row>
    <row r="31" spans="1:7" ht="15.75" customHeight="1" x14ac:dyDescent="0.2">
      <c r="A31" s="27">
        <v>19</v>
      </c>
      <c r="B31" s="118" t="str">
        <f>IF('200 - Outreach'!A13="","",+'200 - Outreach'!A13)</f>
        <v/>
      </c>
      <c r="C31" s="92" t="str">
        <f>IF('200 - Outreach'!B13="","",+'200 - Outreach'!B13)</f>
        <v/>
      </c>
      <c r="D31" s="154">
        <f>+'200 - Outreach'!O13</f>
        <v>0</v>
      </c>
      <c r="E31" s="155"/>
      <c r="F31" s="156"/>
      <c r="G31" s="27"/>
    </row>
    <row r="32" spans="1:7" ht="15.75" customHeight="1" x14ac:dyDescent="0.2">
      <c r="A32" s="27">
        <v>20</v>
      </c>
      <c r="B32" s="118" t="str">
        <f>IF('200 - Outreach'!A14="","",+'200 - Outreach'!A14)</f>
        <v/>
      </c>
      <c r="C32" s="92" t="str">
        <f>IF('200 - Outreach'!B14="","",+'200 - Outreach'!B14)</f>
        <v/>
      </c>
      <c r="D32" s="154">
        <f>+'200 - Outreach'!O14</f>
        <v>0</v>
      </c>
      <c r="E32" s="155"/>
      <c r="F32" s="156"/>
      <c r="G32" s="27"/>
    </row>
    <row r="33" spans="1:7" ht="15.75" customHeight="1" x14ac:dyDescent="0.2">
      <c r="A33" s="27">
        <v>21</v>
      </c>
      <c r="B33" s="118" t="str">
        <f>IF('200 - Outreach'!A15="","",+'200 - Outreach'!A15)</f>
        <v/>
      </c>
      <c r="C33" s="92" t="str">
        <f>IF('200 - Outreach'!B15="","",+'200 - Outreach'!B15)</f>
        <v/>
      </c>
      <c r="D33" s="154">
        <f>+'200 - Outreach'!O15</f>
        <v>0</v>
      </c>
      <c r="E33" s="155"/>
      <c r="F33" s="156"/>
      <c r="G33" s="27"/>
    </row>
    <row r="34" spans="1:7" ht="18.75" customHeight="1" thickBot="1" x14ac:dyDescent="0.25">
      <c r="A34" s="27">
        <v>22</v>
      </c>
      <c r="B34" s="84"/>
      <c r="C34" s="85" t="s">
        <v>59</v>
      </c>
      <c r="D34" s="174">
        <f>F34/$F$7</f>
        <v>0.27027027027027029</v>
      </c>
      <c r="E34" s="175"/>
      <c r="F34" s="86">
        <f>SUM(D25:F33)</f>
        <v>10000</v>
      </c>
      <c r="G34" s="27"/>
    </row>
    <row r="35" spans="1:7" ht="19.5" customHeight="1" x14ac:dyDescent="0.2">
      <c r="A35" s="27"/>
      <c r="B35" s="93"/>
      <c r="C35" s="94" t="s">
        <v>23</v>
      </c>
      <c r="D35" s="95"/>
      <c r="E35" s="95"/>
      <c r="F35" s="96"/>
      <c r="G35" s="27"/>
    </row>
    <row r="36" spans="1:7" ht="17.25" customHeight="1" x14ac:dyDescent="0.2">
      <c r="A36" s="27">
        <v>23</v>
      </c>
      <c r="B36" s="117">
        <f>IF('300 - CIP'!A7="","",+'300 - CIP'!A7)</f>
        <v>42614</v>
      </c>
      <c r="C36" s="91" t="str">
        <f>IF('300 - CIP'!B7="","",+'300 - CIP'!B7)</f>
        <v>Q1 CIP Project</v>
      </c>
      <c r="D36" s="157">
        <f>+'300 - CIP'!O7</f>
        <v>2250</v>
      </c>
      <c r="E36" s="158"/>
      <c r="F36" s="159"/>
      <c r="G36" s="27"/>
    </row>
    <row r="37" spans="1:7" ht="17.25" customHeight="1" x14ac:dyDescent="0.2">
      <c r="A37" s="27">
        <v>24</v>
      </c>
      <c r="B37" s="118">
        <f>IF('300 - CIP'!A8="","",+'300 - CIP'!A8)</f>
        <v>42705</v>
      </c>
      <c r="C37" s="92" t="str">
        <f>IF('300 - CIP'!B8="","",+'300 - CIP'!B8)</f>
        <v>Q2 CIP Project</v>
      </c>
      <c r="D37" s="154">
        <f>+'300 - CIP'!O8</f>
        <v>2250</v>
      </c>
      <c r="E37" s="155"/>
      <c r="F37" s="156"/>
      <c r="G37" s="27"/>
    </row>
    <row r="38" spans="1:7" ht="17.25" customHeight="1" x14ac:dyDescent="0.2">
      <c r="A38" s="27">
        <v>25</v>
      </c>
      <c r="B38" s="118">
        <f>IF('300 - CIP'!A9="","",+'300 - CIP'!A9)</f>
        <v>42795</v>
      </c>
      <c r="C38" s="92" t="str">
        <f>IF('300 - CIP'!B9="","",+'300 - CIP'!B9)</f>
        <v>Q3 CIP Project</v>
      </c>
      <c r="D38" s="154">
        <f>+'300 - CIP'!O9</f>
        <v>2250</v>
      </c>
      <c r="E38" s="155"/>
      <c r="F38" s="156"/>
      <c r="G38" s="27"/>
    </row>
    <row r="39" spans="1:7" ht="17.25" customHeight="1" x14ac:dyDescent="0.2">
      <c r="A39" s="27">
        <v>26</v>
      </c>
      <c r="B39" s="118">
        <f>IF('300 - CIP'!A10="","",+'300 - CIP'!A10)</f>
        <v>42887</v>
      </c>
      <c r="C39" s="92" t="str">
        <f>IF('300 - CIP'!B10="","",+'300 - CIP'!B10)</f>
        <v>Q4 CIP Project</v>
      </c>
      <c r="D39" s="154">
        <f>+'300 - CIP'!O10</f>
        <v>2250</v>
      </c>
      <c r="E39" s="155"/>
      <c r="F39" s="156"/>
      <c r="G39" s="27"/>
    </row>
    <row r="40" spans="1:7" ht="17.25" customHeight="1" x14ac:dyDescent="0.2">
      <c r="A40" s="27">
        <v>27</v>
      </c>
      <c r="B40" s="118" t="str">
        <f>IF('300 - CIP'!A11="","",+'300 - CIP'!A11)</f>
        <v/>
      </c>
      <c r="C40" s="92" t="str">
        <f>IF('300 - CIP'!B11="","",+'300 - CIP'!B11)</f>
        <v/>
      </c>
      <c r="D40" s="154">
        <f>+'300 - CIP'!O11</f>
        <v>0</v>
      </c>
      <c r="E40" s="155"/>
      <c r="F40" s="156"/>
      <c r="G40" s="27"/>
    </row>
    <row r="41" spans="1:7" ht="17.25" customHeight="1" x14ac:dyDescent="0.2">
      <c r="A41" s="27">
        <v>28</v>
      </c>
      <c r="B41" s="118" t="str">
        <f>IF('300 - CIP'!A12="","",+'300 - CIP'!A12)</f>
        <v/>
      </c>
      <c r="C41" s="92" t="str">
        <f>IF('300 - CIP'!B12="","",+'300 - CIP'!B12)</f>
        <v/>
      </c>
      <c r="D41" s="154">
        <f>+'300 - CIP'!O12</f>
        <v>0</v>
      </c>
      <c r="E41" s="155"/>
      <c r="F41" s="156"/>
      <c r="G41" s="27"/>
    </row>
    <row r="42" spans="1:7" ht="17.25" customHeight="1" x14ac:dyDescent="0.2">
      <c r="A42" s="27">
        <v>29</v>
      </c>
      <c r="B42" s="118" t="str">
        <f>IF('300 - CIP'!A13="","",+'300 - CIP'!A13)</f>
        <v/>
      </c>
      <c r="C42" s="92" t="str">
        <f>IF('300 - CIP'!B13="","",+'300 - CIP'!B13)</f>
        <v/>
      </c>
      <c r="D42" s="154">
        <f>+'300 - CIP'!O13</f>
        <v>0</v>
      </c>
      <c r="E42" s="155"/>
      <c r="F42" s="156"/>
      <c r="G42" s="27"/>
    </row>
    <row r="43" spans="1:7" ht="17.25" customHeight="1" x14ac:dyDescent="0.2">
      <c r="A43" s="27">
        <v>30</v>
      </c>
      <c r="B43" s="118" t="str">
        <f>IF('300 - CIP'!A14="","",+'300 - CIP'!A14)</f>
        <v/>
      </c>
      <c r="C43" s="92" t="str">
        <f>IF('300 - CIP'!B14="","",+'300 - CIP'!B14)</f>
        <v/>
      </c>
      <c r="D43" s="154">
        <f>+'300 - CIP'!O14</f>
        <v>0</v>
      </c>
      <c r="E43" s="155"/>
      <c r="F43" s="156"/>
      <c r="G43" s="27"/>
    </row>
    <row r="44" spans="1:7" ht="17.25" customHeight="1" x14ac:dyDescent="0.2">
      <c r="A44" s="27">
        <v>31</v>
      </c>
      <c r="B44" s="118" t="str">
        <f>IF('300 - CIP'!A15="","",+'300 - CIP'!A15)</f>
        <v/>
      </c>
      <c r="C44" s="92" t="str">
        <f>IF('300 - CIP'!B15="","",+'300 - CIP'!B15)</f>
        <v/>
      </c>
      <c r="D44" s="154">
        <f>+'300 - CIP'!O15</f>
        <v>0</v>
      </c>
      <c r="E44" s="155"/>
      <c r="F44" s="156"/>
      <c r="G44" s="27"/>
    </row>
    <row r="45" spans="1:7" ht="21" customHeight="1" thickBot="1" x14ac:dyDescent="0.25">
      <c r="A45" s="27">
        <v>32</v>
      </c>
      <c r="B45" s="84"/>
      <c r="C45" s="114" t="s">
        <v>59</v>
      </c>
      <c r="D45" s="174">
        <f>F45/$F$7</f>
        <v>0.24324324324324326</v>
      </c>
      <c r="E45" s="176"/>
      <c r="F45" s="86">
        <f>SUM(D36:F44)</f>
        <v>9000</v>
      </c>
      <c r="G45" s="27"/>
    </row>
    <row r="46" spans="1:7" ht="19.5" customHeight="1" x14ac:dyDescent="0.2">
      <c r="A46" s="27"/>
      <c r="B46" s="93"/>
      <c r="C46" s="94" t="s">
        <v>24</v>
      </c>
      <c r="D46" s="95"/>
      <c r="E46" s="95"/>
      <c r="F46" s="96"/>
      <c r="G46" s="27"/>
    </row>
    <row r="47" spans="1:7" ht="16.5" customHeight="1" x14ac:dyDescent="0.2">
      <c r="A47" s="27">
        <v>33</v>
      </c>
      <c r="B47" s="117">
        <f>IF('400 - NPG'!A7="","",+'400 - NPG'!A7)</f>
        <v>42614</v>
      </c>
      <c r="C47" s="91" t="str">
        <f>IF('400 - NPG'!B7="","",+'400 - NPG'!B7)</f>
        <v>Q1 NPG Project</v>
      </c>
      <c r="D47" s="157">
        <f>+'400 - NPG'!O7</f>
        <v>1750</v>
      </c>
      <c r="E47" s="158"/>
      <c r="F47" s="159"/>
      <c r="G47" s="27"/>
    </row>
    <row r="48" spans="1:7" ht="16.5" customHeight="1" x14ac:dyDescent="0.2">
      <c r="A48" s="27">
        <v>34</v>
      </c>
      <c r="B48" s="118">
        <f>IF('400 - NPG'!A8="","",+'400 - NPG'!A8)</f>
        <v>42705</v>
      </c>
      <c r="C48" s="92" t="str">
        <f>IF('400 - NPG'!B8="","",+'400 - NPG'!B8)</f>
        <v>Q2 NPG Project</v>
      </c>
      <c r="D48" s="154">
        <f>+'400 - NPG'!O8</f>
        <v>1750</v>
      </c>
      <c r="E48" s="155"/>
      <c r="F48" s="156"/>
      <c r="G48" s="27"/>
    </row>
    <row r="49" spans="1:7" ht="16.5" customHeight="1" x14ac:dyDescent="0.2">
      <c r="A49" s="27">
        <v>35</v>
      </c>
      <c r="B49" s="118">
        <f>IF('400 - NPG'!A9="","",+'400 - NPG'!A9)</f>
        <v>42795</v>
      </c>
      <c r="C49" s="92" t="str">
        <f>IF('400 - NPG'!B9="","",+'400 - NPG'!B9)</f>
        <v>Q3 NPG Project</v>
      </c>
      <c r="D49" s="154">
        <f>+'400 - NPG'!O9</f>
        <v>1750</v>
      </c>
      <c r="E49" s="155"/>
      <c r="F49" s="156"/>
      <c r="G49" s="27"/>
    </row>
    <row r="50" spans="1:7" ht="16.5" customHeight="1" x14ac:dyDescent="0.2">
      <c r="A50" s="27">
        <v>36</v>
      </c>
      <c r="B50" s="118">
        <f>IF('400 - NPG'!A10="","",+'400 - NPG'!A10)</f>
        <v>42887</v>
      </c>
      <c r="C50" s="92" t="str">
        <f>IF('400 - NPG'!B10="","",+'400 - NPG'!B10)</f>
        <v>Q4 NPG Project</v>
      </c>
      <c r="D50" s="154">
        <f>+'400 - NPG'!O10</f>
        <v>1750</v>
      </c>
      <c r="E50" s="155"/>
      <c r="F50" s="156"/>
      <c r="G50" s="27"/>
    </row>
    <row r="51" spans="1:7" ht="16.5" customHeight="1" x14ac:dyDescent="0.2">
      <c r="A51" s="27">
        <v>37</v>
      </c>
      <c r="B51" s="118" t="str">
        <f>IF('400 - NPG'!A11="","",+'400 - NPG'!A11)</f>
        <v/>
      </c>
      <c r="C51" s="92" t="str">
        <f>IF('400 - NPG'!B11="","",+'400 - NPG'!B11)</f>
        <v/>
      </c>
      <c r="D51" s="154">
        <f>+'400 - NPG'!O11</f>
        <v>0</v>
      </c>
      <c r="E51" s="155"/>
      <c r="F51" s="156"/>
      <c r="G51" s="27"/>
    </row>
    <row r="52" spans="1:7" ht="16.5" customHeight="1" x14ac:dyDescent="0.2">
      <c r="A52" s="27">
        <v>38</v>
      </c>
      <c r="B52" s="118" t="str">
        <f>IF('400 - NPG'!A12="","",+'400 - NPG'!A12)</f>
        <v/>
      </c>
      <c r="C52" s="92" t="str">
        <f>IF('400 - NPG'!B12="","",+'400 - NPG'!B12)</f>
        <v/>
      </c>
      <c r="D52" s="154">
        <f>+'400 - NPG'!O12</f>
        <v>0</v>
      </c>
      <c r="E52" s="155"/>
      <c r="F52" s="156"/>
      <c r="G52" s="27"/>
    </row>
    <row r="53" spans="1:7" ht="16.5" customHeight="1" x14ac:dyDescent="0.2">
      <c r="A53" s="27">
        <v>39</v>
      </c>
      <c r="B53" s="118" t="str">
        <f>IF('400 - NPG'!A13="","",+'400 - NPG'!A13)</f>
        <v/>
      </c>
      <c r="C53" s="92" t="str">
        <f>IF('400 - NPG'!B13="","",+'400 - NPG'!B13)</f>
        <v/>
      </c>
      <c r="D53" s="154">
        <f>+'400 - NPG'!O13</f>
        <v>0</v>
      </c>
      <c r="E53" s="155"/>
      <c r="F53" s="156"/>
      <c r="G53" s="27"/>
    </row>
    <row r="54" spans="1:7" ht="16.5" customHeight="1" x14ac:dyDescent="0.2">
      <c r="A54" s="27">
        <v>40</v>
      </c>
      <c r="B54" s="118" t="str">
        <f>IF('400 - NPG'!A14="","",+'400 - NPG'!A14)</f>
        <v/>
      </c>
      <c r="C54" s="92" t="str">
        <f>IF('400 - NPG'!B14="","",+'400 - NPG'!B14)</f>
        <v/>
      </c>
      <c r="D54" s="154">
        <f>+'400 - NPG'!O14</f>
        <v>0</v>
      </c>
      <c r="E54" s="155"/>
      <c r="F54" s="156"/>
      <c r="G54" s="27"/>
    </row>
    <row r="55" spans="1:7" ht="16.5" customHeight="1" x14ac:dyDescent="0.2">
      <c r="A55" s="27">
        <v>41</v>
      </c>
      <c r="B55" s="118" t="str">
        <f>IF('400 - NPG'!A15="","",+'400 - NPG'!A15)</f>
        <v/>
      </c>
      <c r="C55" s="92" t="str">
        <f>IF('400 - NPG'!B15="","",+'400 - NPG'!B15)</f>
        <v/>
      </c>
      <c r="D55" s="154">
        <f>+'400 - NPG'!O15</f>
        <v>0</v>
      </c>
      <c r="E55" s="155"/>
      <c r="F55" s="156"/>
      <c r="G55" s="27"/>
    </row>
    <row r="56" spans="1:7" ht="22.5" customHeight="1" thickBot="1" x14ac:dyDescent="0.25">
      <c r="A56" s="27">
        <v>42</v>
      </c>
      <c r="B56" s="98"/>
      <c r="C56" s="85" t="s">
        <v>59</v>
      </c>
      <c r="D56" s="174">
        <f>F56/$F$7</f>
        <v>0.1891891891891892</v>
      </c>
      <c r="E56" s="175"/>
      <c r="F56" s="86">
        <f>SUM(D47:F55)</f>
        <v>7000</v>
      </c>
      <c r="G56" s="27"/>
    </row>
    <row r="57" spans="1:7" ht="19.5" customHeight="1" x14ac:dyDescent="0.2">
      <c r="A57" s="27"/>
      <c r="B57" s="93"/>
      <c r="C57" s="94" t="s">
        <v>53</v>
      </c>
      <c r="D57" s="95"/>
      <c r="E57" s="95"/>
      <c r="F57" s="96"/>
      <c r="G57" s="27"/>
    </row>
    <row r="58" spans="1:7" ht="15.75" customHeight="1" x14ac:dyDescent="0.2">
      <c r="A58" s="27">
        <v>43</v>
      </c>
      <c r="B58" s="118" t="str">
        <f>IF('500 - Elections'!A7="","",+'500 - Elections'!A7)</f>
        <v/>
      </c>
      <c r="C58" s="92" t="str">
        <f>IF('500 - Elections'!B7="","",+'500 - Elections'!B7)</f>
        <v/>
      </c>
      <c r="D58" s="157">
        <f>+'500 - Elections'!O7</f>
        <v>0</v>
      </c>
      <c r="E58" s="158"/>
      <c r="F58" s="159"/>
      <c r="G58" s="27"/>
    </row>
    <row r="59" spans="1:7" ht="15.75" customHeight="1" x14ac:dyDescent="0.2">
      <c r="A59" s="27">
        <v>44</v>
      </c>
      <c r="B59" s="118" t="str">
        <f>IF('500 - Elections'!A8="","",+'500 - Elections'!A8)</f>
        <v/>
      </c>
      <c r="C59" s="92" t="str">
        <f>IF('500 - Elections'!B8="","",+'500 - Elections'!B8)</f>
        <v/>
      </c>
      <c r="D59" s="154">
        <f>+'500 - Elections'!O8</f>
        <v>0</v>
      </c>
      <c r="E59" s="155"/>
      <c r="F59" s="156"/>
      <c r="G59" s="27"/>
    </row>
    <row r="60" spans="1:7" ht="15.75" customHeight="1" x14ac:dyDescent="0.2">
      <c r="A60" s="27">
        <v>45</v>
      </c>
      <c r="B60" s="118" t="str">
        <f>IF('500 - Elections'!A9="","",+'500 - Elections'!A9)</f>
        <v/>
      </c>
      <c r="C60" s="92" t="str">
        <f>IF('500 - Elections'!B9="","",+'500 - Elections'!B9)</f>
        <v/>
      </c>
      <c r="D60" s="154">
        <f>+'500 - Elections'!O9</f>
        <v>0</v>
      </c>
      <c r="E60" s="155"/>
      <c r="F60" s="156"/>
      <c r="G60" s="27"/>
    </row>
    <row r="61" spans="1:7" ht="15.75" customHeight="1" x14ac:dyDescent="0.2">
      <c r="A61" s="27">
        <v>46</v>
      </c>
      <c r="B61" s="118" t="str">
        <f>IF('500 - Elections'!A10="","",+'500 - Elections'!A10)</f>
        <v/>
      </c>
      <c r="C61" s="92" t="str">
        <f>IF('500 - Elections'!B10="","",+'500 - Elections'!B10)</f>
        <v/>
      </c>
      <c r="D61" s="154">
        <f>+'500 - Elections'!O10</f>
        <v>0</v>
      </c>
      <c r="E61" s="155"/>
      <c r="F61" s="156"/>
      <c r="G61" s="27"/>
    </row>
    <row r="62" spans="1:7" ht="15.75" customHeight="1" x14ac:dyDescent="0.2">
      <c r="A62" s="27">
        <v>47</v>
      </c>
      <c r="B62" s="118" t="str">
        <f>IF('500 - Elections'!A11="","",+'500 - Elections'!A11)</f>
        <v/>
      </c>
      <c r="C62" s="92" t="str">
        <f>IF('500 - Elections'!B11="","",+'500 - Elections'!B11)</f>
        <v/>
      </c>
      <c r="D62" s="154">
        <f>+'500 - Elections'!O11</f>
        <v>0</v>
      </c>
      <c r="E62" s="155"/>
      <c r="F62" s="156"/>
      <c r="G62" s="27"/>
    </row>
    <row r="63" spans="1:7" ht="15.75" customHeight="1" x14ac:dyDescent="0.2">
      <c r="A63" s="27">
        <v>48</v>
      </c>
      <c r="B63" s="118" t="str">
        <f>IF('500 - Elections'!A12="","",+'500 - Elections'!A12)</f>
        <v/>
      </c>
      <c r="C63" s="92" t="str">
        <f>IF('500 - Elections'!B12="","",+'500 - Elections'!B12)</f>
        <v/>
      </c>
      <c r="D63" s="154">
        <f>+'500 - Elections'!O12</f>
        <v>0</v>
      </c>
      <c r="E63" s="155"/>
      <c r="F63" s="156"/>
      <c r="G63" s="27"/>
    </row>
    <row r="64" spans="1:7" ht="15.75" customHeight="1" x14ac:dyDescent="0.2">
      <c r="A64" s="27">
        <v>49</v>
      </c>
      <c r="B64" s="118" t="str">
        <f>IF('500 - Elections'!A13="","",+'500 - Elections'!A13)</f>
        <v/>
      </c>
      <c r="C64" s="92" t="str">
        <f>IF('500 - Elections'!B13="","",+'500 - Elections'!B13)</f>
        <v/>
      </c>
      <c r="D64" s="154">
        <f>+'500 - Elections'!O13</f>
        <v>0</v>
      </c>
      <c r="E64" s="155"/>
      <c r="F64" s="156"/>
      <c r="G64" s="27"/>
    </row>
    <row r="65" spans="1:8" ht="15.75" customHeight="1" x14ac:dyDescent="0.2">
      <c r="A65" s="27">
        <v>50</v>
      </c>
      <c r="B65" s="118" t="str">
        <f>IF('500 - Elections'!A14="","",+'500 - Elections'!A14)</f>
        <v/>
      </c>
      <c r="C65" s="92" t="str">
        <f>IF('500 - Elections'!B14="","",+'500 - Elections'!B14)</f>
        <v/>
      </c>
      <c r="D65" s="154">
        <f>+'500 - Elections'!O14</f>
        <v>0</v>
      </c>
      <c r="E65" s="155"/>
      <c r="F65" s="156"/>
      <c r="G65" s="27"/>
    </row>
    <row r="66" spans="1:8" ht="15.75" customHeight="1" x14ac:dyDescent="0.2">
      <c r="A66" s="27">
        <v>51</v>
      </c>
      <c r="B66" s="118" t="str">
        <f>IF('500 - Elections'!A15="","",+'500 - Elections'!A15)</f>
        <v/>
      </c>
      <c r="C66" s="92" t="str">
        <f>IF('500 - Elections'!B15="","",+'500 - Elections'!B15)</f>
        <v/>
      </c>
      <c r="D66" s="154">
        <f>+'500 - Elections'!O15</f>
        <v>0</v>
      </c>
      <c r="E66" s="155"/>
      <c r="F66" s="156"/>
      <c r="G66" s="27"/>
    </row>
    <row r="67" spans="1:8" ht="22.5" customHeight="1" thickBot="1" x14ac:dyDescent="0.25">
      <c r="A67" s="27">
        <v>52</v>
      </c>
      <c r="B67" s="98"/>
      <c r="C67" s="85" t="s">
        <v>59</v>
      </c>
      <c r="D67" s="174">
        <f>F67/$F$7</f>
        <v>0</v>
      </c>
      <c r="E67" s="175"/>
      <c r="F67" s="86">
        <f>SUM(D58:F66)</f>
        <v>0</v>
      </c>
      <c r="G67" s="27"/>
      <c r="H67" s="26"/>
    </row>
    <row r="68" spans="1:8" ht="16.5" customHeight="1" x14ac:dyDescent="0.2">
      <c r="A68" s="27"/>
      <c r="B68" s="97"/>
      <c r="C68" s="99"/>
      <c r="D68" s="100"/>
      <c r="E68" s="101"/>
      <c r="F68" s="102"/>
      <c r="G68" s="27"/>
    </row>
    <row r="69" spans="1:8" ht="22.5" customHeight="1" thickBot="1" x14ac:dyDescent="0.3">
      <c r="A69" s="27">
        <v>53</v>
      </c>
      <c r="B69" s="103"/>
      <c r="C69" s="104" t="s">
        <v>60</v>
      </c>
      <c r="D69" s="160"/>
      <c r="E69" s="161"/>
      <c r="F69" s="105">
        <f>+F67+F56+F45+F34+F23</f>
        <v>37000</v>
      </c>
      <c r="G69" s="27" t="str">
        <f>IF(F69&gt;F7," Over Budget","")</f>
        <v/>
      </c>
    </row>
    <row r="70" spans="1:8" ht="6" customHeight="1" thickTop="1" thickBot="1" x14ac:dyDescent="0.25">
      <c r="A70" s="27"/>
      <c r="B70" s="53"/>
      <c r="C70" s="23"/>
      <c r="D70" s="23"/>
      <c r="E70" s="23"/>
      <c r="F70" s="54"/>
      <c r="G70" s="27"/>
    </row>
    <row r="71" spans="1:8" ht="15" x14ac:dyDescent="0.2">
      <c r="A71" s="27"/>
      <c r="B71" s="152" t="s">
        <v>26</v>
      </c>
      <c r="C71" s="153"/>
      <c r="D71" s="22"/>
      <c r="E71" s="22"/>
      <c r="F71" s="39"/>
      <c r="G71" s="27"/>
    </row>
    <row r="72" spans="1:8" x14ac:dyDescent="0.2">
      <c r="A72" s="27">
        <v>54</v>
      </c>
      <c r="B72" s="163"/>
      <c r="C72" s="164"/>
      <c r="D72" s="164"/>
      <c r="E72" s="164"/>
      <c r="F72" s="165"/>
      <c r="G72" s="27"/>
    </row>
    <row r="73" spans="1:8" x14ac:dyDescent="0.2">
      <c r="A73" s="27"/>
      <c r="B73" s="166"/>
      <c r="C73" s="167"/>
      <c r="D73" s="167"/>
      <c r="E73" s="167"/>
      <c r="F73" s="168"/>
      <c r="G73" s="27"/>
    </row>
    <row r="74" spans="1:8" x14ac:dyDescent="0.2">
      <c r="A74" s="27"/>
      <c r="B74" s="166"/>
      <c r="C74" s="167"/>
      <c r="D74" s="167"/>
      <c r="E74" s="167"/>
      <c r="F74" s="168"/>
      <c r="G74" s="27"/>
    </row>
    <row r="75" spans="1:8" x14ac:dyDescent="0.2">
      <c r="A75" s="27"/>
      <c r="B75" s="166"/>
      <c r="C75" s="167"/>
      <c r="D75" s="167"/>
      <c r="E75" s="167"/>
      <c r="F75" s="168"/>
      <c r="G75" s="27"/>
    </row>
    <row r="76" spans="1:8" x14ac:dyDescent="0.2">
      <c r="A76" s="27"/>
      <c r="B76" s="169"/>
      <c r="C76" s="170"/>
      <c r="D76" s="170"/>
      <c r="E76" s="170"/>
      <c r="F76" s="171"/>
      <c r="G76" s="27"/>
    </row>
    <row r="77" spans="1:8" x14ac:dyDescent="0.2">
      <c r="A77" s="27"/>
      <c r="B77" s="40"/>
      <c r="C77" s="25"/>
      <c r="D77" s="25"/>
      <c r="E77" s="25"/>
      <c r="F77" s="41"/>
      <c r="G77" s="27"/>
    </row>
    <row r="78" spans="1:8" ht="15" x14ac:dyDescent="0.2">
      <c r="A78" s="27"/>
      <c r="B78" s="142" t="s">
        <v>61</v>
      </c>
      <c r="C78" s="143"/>
      <c r="D78" s="2"/>
      <c r="E78" s="24" t="s">
        <v>56</v>
      </c>
      <c r="F78" s="36"/>
      <c r="G78" s="27"/>
    </row>
    <row r="79" spans="1:8" ht="15.75" thickBot="1" x14ac:dyDescent="0.25">
      <c r="A79" s="27"/>
      <c r="B79" s="57"/>
      <c r="C79" s="58" t="s">
        <v>55</v>
      </c>
      <c r="D79" s="58"/>
      <c r="E79" s="59" t="s">
        <v>57</v>
      </c>
      <c r="F79" s="36"/>
      <c r="G79" s="27"/>
    </row>
    <row r="80" spans="1:8" ht="18" customHeight="1" x14ac:dyDescent="0.2">
      <c r="A80" s="27">
        <v>55</v>
      </c>
      <c r="B80" s="38">
        <v>1</v>
      </c>
      <c r="C80" s="133" t="s">
        <v>200</v>
      </c>
      <c r="D80" s="133"/>
      <c r="E80" s="133" t="s">
        <v>200</v>
      </c>
      <c r="F80" s="36"/>
      <c r="G80" s="27"/>
    </row>
    <row r="81" spans="1:9" ht="18" customHeight="1" x14ac:dyDescent="0.2">
      <c r="A81" s="27">
        <v>56</v>
      </c>
      <c r="B81" s="38">
        <v>2</v>
      </c>
      <c r="C81" s="134" t="s">
        <v>200</v>
      </c>
      <c r="D81" s="134"/>
      <c r="E81" s="134" t="s">
        <v>200</v>
      </c>
      <c r="F81" s="36"/>
      <c r="G81" s="30"/>
      <c r="H81" s="18"/>
      <c r="I81" s="18"/>
    </row>
    <row r="82" spans="1:9" ht="18" customHeight="1" x14ac:dyDescent="0.25">
      <c r="A82" s="27">
        <v>57</v>
      </c>
      <c r="B82" s="38">
        <v>3</v>
      </c>
      <c r="C82" s="134" t="s">
        <v>200</v>
      </c>
      <c r="D82" s="134"/>
      <c r="E82" s="134" t="s">
        <v>200</v>
      </c>
      <c r="F82" s="36"/>
      <c r="G82" s="31"/>
      <c r="H82" s="19"/>
      <c r="I82" s="19"/>
    </row>
    <row r="83" spans="1:9" ht="18" customHeight="1" x14ac:dyDescent="0.25">
      <c r="A83" s="27">
        <v>58</v>
      </c>
      <c r="B83" s="38">
        <v>4</v>
      </c>
      <c r="C83" s="134" t="s">
        <v>200</v>
      </c>
      <c r="D83" s="134"/>
      <c r="E83" s="134" t="s">
        <v>200</v>
      </c>
      <c r="F83" s="36"/>
      <c r="G83" s="32"/>
      <c r="H83" s="21"/>
      <c r="I83" s="21"/>
    </row>
    <row r="84" spans="1:9" ht="18" customHeight="1" x14ac:dyDescent="0.25">
      <c r="A84" s="27">
        <v>59</v>
      </c>
      <c r="B84" s="38">
        <v>5</v>
      </c>
      <c r="C84" s="134" t="s">
        <v>200</v>
      </c>
      <c r="D84" s="134"/>
      <c r="E84" s="134" t="s">
        <v>200</v>
      </c>
      <c r="F84" s="36"/>
      <c r="G84" s="32"/>
      <c r="H84" s="21"/>
      <c r="I84" s="21"/>
    </row>
    <row r="85" spans="1:9" ht="18" customHeight="1" x14ac:dyDescent="0.25">
      <c r="A85" s="27">
        <v>60</v>
      </c>
      <c r="B85" s="38">
        <v>6</v>
      </c>
      <c r="C85" s="134" t="s">
        <v>200</v>
      </c>
      <c r="D85" s="134"/>
      <c r="E85" s="134" t="s">
        <v>200</v>
      </c>
      <c r="F85" s="36"/>
      <c r="G85" s="31"/>
      <c r="H85" s="19"/>
      <c r="I85" s="19"/>
    </row>
    <row r="86" spans="1:9" ht="18" customHeight="1" x14ac:dyDescent="0.25">
      <c r="A86" s="27">
        <v>61</v>
      </c>
      <c r="B86" s="42"/>
      <c r="C86" s="61" t="s">
        <v>54</v>
      </c>
      <c r="D86" s="1"/>
      <c r="E86" s="60">
        <f>SUM(D80:E85)</f>
        <v>0</v>
      </c>
      <c r="F86" s="36"/>
      <c r="G86" s="31"/>
      <c r="H86" s="19"/>
      <c r="I86" s="19"/>
    </row>
    <row r="87" spans="1:9" ht="18.75" thickBot="1" x14ac:dyDescent="0.3">
      <c r="A87" s="27"/>
      <c r="B87" s="51"/>
      <c r="C87" s="52" t="s">
        <v>58</v>
      </c>
      <c r="D87" s="52"/>
      <c r="E87" s="52"/>
      <c r="F87" s="111" t="s">
        <v>167</v>
      </c>
      <c r="G87" s="32"/>
      <c r="H87" s="21"/>
      <c r="I87" s="21"/>
    </row>
    <row r="88" spans="1:9" ht="97.5" customHeight="1" x14ac:dyDescent="0.25">
      <c r="A88" s="30"/>
      <c r="B88" s="50"/>
      <c r="C88" s="50"/>
      <c r="D88" s="50"/>
      <c r="E88" s="50"/>
      <c r="F88" s="50"/>
      <c r="G88" s="31"/>
      <c r="H88" s="19"/>
      <c r="I88" s="19"/>
    </row>
    <row r="89" spans="1:9" ht="18" hidden="1" x14ac:dyDescent="0.25">
      <c r="B89" s="37"/>
      <c r="C89" s="2"/>
      <c r="D89" s="2"/>
      <c r="E89" s="2"/>
      <c r="F89" s="36"/>
      <c r="G89" s="21"/>
      <c r="H89" s="21"/>
      <c r="I89" s="21"/>
    </row>
    <row r="90" spans="1:9" ht="18" hidden="1" x14ac:dyDescent="0.25">
      <c r="B90" s="37"/>
      <c r="C90" s="2"/>
      <c r="D90" s="2"/>
      <c r="E90" s="2"/>
      <c r="F90" s="36"/>
      <c r="G90" s="19"/>
      <c r="H90" s="19"/>
      <c r="I90" s="19"/>
    </row>
    <row r="91" spans="1:9" ht="18" hidden="1" x14ac:dyDescent="0.25">
      <c r="B91" s="37"/>
      <c r="C91" s="2"/>
      <c r="D91" s="2"/>
      <c r="E91" s="2"/>
      <c r="F91" s="36"/>
      <c r="G91" s="21"/>
      <c r="H91" s="21"/>
      <c r="I91" s="21"/>
    </row>
    <row r="92" spans="1:9" ht="18" hidden="1" x14ac:dyDescent="0.25">
      <c r="B92" s="43"/>
      <c r="C92" s="2"/>
      <c r="D92" s="2"/>
      <c r="E92" s="2"/>
      <c r="F92" s="36"/>
      <c r="G92" s="20"/>
      <c r="H92" s="20"/>
      <c r="I92" s="20"/>
    </row>
    <row r="93" spans="1:9" ht="18" hidden="1" x14ac:dyDescent="0.25">
      <c r="B93" s="44"/>
      <c r="C93" s="19"/>
      <c r="D93" s="19"/>
      <c r="E93" s="19"/>
      <c r="F93" s="45"/>
      <c r="G93" s="19"/>
      <c r="H93" s="19"/>
      <c r="I93" s="19"/>
    </row>
    <row r="94" spans="1:9" ht="18" hidden="1" x14ac:dyDescent="0.25">
      <c r="B94" s="43"/>
      <c r="C94" s="21"/>
      <c r="D94" s="21"/>
      <c r="E94" s="21"/>
      <c r="F94" s="46"/>
      <c r="G94" s="21"/>
      <c r="H94" s="21"/>
      <c r="I94" s="21"/>
    </row>
    <row r="95" spans="1:9" ht="18" hidden="1" x14ac:dyDescent="0.25">
      <c r="B95" s="44"/>
      <c r="C95" s="19"/>
      <c r="D95" s="19"/>
      <c r="E95" s="19"/>
      <c r="F95" s="45"/>
      <c r="G95" s="19"/>
      <c r="H95" s="19"/>
      <c r="I95" s="19"/>
    </row>
  </sheetData>
  <sheetProtection password="88ED" sheet="1" objects="1" scenarios="1"/>
  <mergeCells count="63">
    <mergeCell ref="D65:F65"/>
    <mergeCell ref="D66:F66"/>
    <mergeCell ref="B2:F2"/>
    <mergeCell ref="D22:F22"/>
    <mergeCell ref="D30:F30"/>
    <mergeCell ref="D37:F37"/>
    <mergeCell ref="D38:F38"/>
    <mergeCell ref="D31:F31"/>
    <mergeCell ref="D32:F32"/>
    <mergeCell ref="D33:F33"/>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19:F19"/>
    <mergeCell ref="D20:F20"/>
    <mergeCell ref="D21:F21"/>
    <mergeCell ref="D25:F25"/>
    <mergeCell ref="B72:F76"/>
    <mergeCell ref="D67:E67"/>
    <mergeCell ref="D41:F41"/>
    <mergeCell ref="D42:F42"/>
    <mergeCell ref="D43:F43"/>
    <mergeCell ref="D44:F44"/>
    <mergeCell ref="D52:F52"/>
    <mergeCell ref="D53:F53"/>
    <mergeCell ref="D54:F54"/>
    <mergeCell ref="D55:F55"/>
    <mergeCell ref="D63:F63"/>
    <mergeCell ref="D64:F64"/>
    <mergeCell ref="D14:F14"/>
    <mergeCell ref="D15:F15"/>
    <mergeCell ref="D16:F16"/>
    <mergeCell ref="D17:F17"/>
    <mergeCell ref="D18:F18"/>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5" priority="23" stopIfTrue="1" operator="containsText" text="Over Budget">
      <formula>NOT(ISERROR(SEARCH("Over Budget",G69)))</formula>
    </cfRule>
  </conditionalFormatting>
  <conditionalFormatting sqref="B2 E4">
    <cfRule type="containsBlanks" dxfId="4" priority="24" stopIfTrue="1">
      <formula>LEN(TRIM(B2))=0</formula>
    </cfRule>
  </conditionalFormatting>
  <conditionalFormatting sqref="C80:C83">
    <cfRule type="containsBlanks" dxfId="3" priority="13" stopIfTrue="1">
      <formula>LEN(TRIM(C80))=0</formula>
    </cfRule>
  </conditionalFormatting>
  <conditionalFormatting sqref="C84:C85">
    <cfRule type="containsBlanks" dxfId="2" priority="12" stopIfTrue="1">
      <formula>LEN(TRIM(C84))=0</formula>
    </cfRule>
  </conditionalFormatting>
  <conditionalFormatting sqref="D80:E83">
    <cfRule type="containsBlanks" dxfId="1" priority="2" stopIfTrue="1">
      <formula>LEN(TRIM(D80))=0</formula>
    </cfRule>
  </conditionalFormatting>
  <conditionalFormatting sqref="D84:E85">
    <cfRule type="containsBlanks" dxfId="0" priority="1" stopIfTrue="1">
      <formula>LEN(TRIM(D84))=0</formula>
    </cfRule>
  </conditionalFormatting>
  <printOptions horizontalCentered="1" verticalCentered="1"/>
  <pageMargins left="0.7" right="0.7" top="0.75" bottom="0.75" header="0.3" footer="0.3"/>
  <pageSetup scale="50" orientation="portrait"/>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ColWidth="8.85546875" defaultRowHeight="12.75" x14ac:dyDescent="0.2"/>
  <cols>
    <col min="1" max="1" width="50.42578125" bestFit="1" customWidth="1"/>
  </cols>
  <sheetData>
    <row r="1" spans="1:6" x14ac:dyDescent="0.2">
      <c r="A1" t="s">
        <v>71</v>
      </c>
      <c r="D1" s="115" t="s">
        <v>56</v>
      </c>
      <c r="F1" t="s">
        <v>171</v>
      </c>
    </row>
    <row r="2" spans="1:6" x14ac:dyDescent="0.2">
      <c r="A2" t="s">
        <v>72</v>
      </c>
      <c r="D2" s="116">
        <v>42552</v>
      </c>
      <c r="F2" t="s">
        <v>178</v>
      </c>
    </row>
    <row r="3" spans="1:6" x14ac:dyDescent="0.2">
      <c r="A3" t="s">
        <v>73</v>
      </c>
      <c r="D3" s="116">
        <v>42583</v>
      </c>
      <c r="F3" t="s">
        <v>172</v>
      </c>
    </row>
    <row r="4" spans="1:6" x14ac:dyDescent="0.2">
      <c r="A4" t="s">
        <v>74</v>
      </c>
      <c r="D4" s="116">
        <v>42614</v>
      </c>
      <c r="F4" t="s">
        <v>177</v>
      </c>
    </row>
    <row r="5" spans="1:6" x14ac:dyDescent="0.2">
      <c r="A5" t="s">
        <v>75</v>
      </c>
      <c r="D5" s="116">
        <v>42644</v>
      </c>
      <c r="F5" t="s">
        <v>173</v>
      </c>
    </row>
    <row r="6" spans="1:6" x14ac:dyDescent="0.2">
      <c r="A6" t="s">
        <v>76</v>
      </c>
      <c r="D6" s="116">
        <v>42675</v>
      </c>
      <c r="F6" t="s">
        <v>174</v>
      </c>
    </row>
    <row r="7" spans="1:6" x14ac:dyDescent="0.2">
      <c r="A7" t="s">
        <v>77</v>
      </c>
      <c r="D7" s="116">
        <v>42705</v>
      </c>
      <c r="F7" t="s">
        <v>175</v>
      </c>
    </row>
    <row r="8" spans="1:6" x14ac:dyDescent="0.2">
      <c r="A8" t="s">
        <v>78</v>
      </c>
      <c r="D8" s="116">
        <v>42736</v>
      </c>
      <c r="F8" t="s">
        <v>176</v>
      </c>
    </row>
    <row r="9" spans="1:6" x14ac:dyDescent="0.2">
      <c r="A9" t="s">
        <v>79</v>
      </c>
      <c r="D9" s="116">
        <v>42767</v>
      </c>
      <c r="F9" t="s">
        <v>179</v>
      </c>
    </row>
    <row r="10" spans="1:6" x14ac:dyDescent="0.2">
      <c r="A10" t="s">
        <v>80</v>
      </c>
      <c r="D10" s="116">
        <v>42795</v>
      </c>
    </row>
    <row r="11" spans="1:6" x14ac:dyDescent="0.2">
      <c r="A11" t="s">
        <v>81</v>
      </c>
      <c r="D11" s="116">
        <v>42826</v>
      </c>
    </row>
    <row r="12" spans="1:6" x14ac:dyDescent="0.2">
      <c r="A12" t="s">
        <v>82</v>
      </c>
      <c r="D12" s="116">
        <v>42856</v>
      </c>
    </row>
    <row r="13" spans="1:6" x14ac:dyDescent="0.2">
      <c r="A13" t="s">
        <v>83</v>
      </c>
      <c r="D13" s="116">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36" t="s">
        <v>29</v>
      </c>
      <c r="F3" s="136"/>
      <c r="G3" s="136"/>
      <c r="H3" s="136"/>
      <c r="I3" s="136"/>
      <c r="J3" s="56"/>
    </row>
    <row r="4" spans="1:10" ht="18" x14ac:dyDescent="0.25">
      <c r="A4" s="56"/>
      <c r="B4" s="7" t="s">
        <v>7</v>
      </c>
      <c r="C4" s="8" t="s">
        <v>46</v>
      </c>
      <c r="D4" s="9"/>
      <c r="E4" s="137" t="s">
        <v>30</v>
      </c>
      <c r="F4" s="137"/>
      <c r="G4" s="137"/>
      <c r="H4" s="137"/>
      <c r="I4" s="137"/>
      <c r="J4" s="56"/>
    </row>
    <row r="5" spans="1:10" ht="18" x14ac:dyDescent="0.25">
      <c r="A5" s="56"/>
      <c r="B5" s="4" t="s">
        <v>44</v>
      </c>
      <c r="C5" s="5" t="s">
        <v>45</v>
      </c>
      <c r="D5" s="6"/>
      <c r="E5" s="136" t="s">
        <v>31</v>
      </c>
      <c r="F5" s="136"/>
      <c r="G5" s="136"/>
      <c r="H5" s="136"/>
      <c r="I5" s="136"/>
      <c r="J5" s="56"/>
    </row>
    <row r="6" spans="1:10" ht="18" x14ac:dyDescent="0.25">
      <c r="A6" s="56"/>
      <c r="B6" s="12" t="s">
        <v>38</v>
      </c>
      <c r="C6" s="8" t="s">
        <v>50</v>
      </c>
      <c r="D6" s="9"/>
      <c r="E6" s="137" t="s">
        <v>30</v>
      </c>
      <c r="F6" s="137"/>
      <c r="G6" s="137"/>
      <c r="H6" s="137"/>
      <c r="I6" s="137"/>
      <c r="J6" s="56"/>
    </row>
    <row r="7" spans="1:10" ht="18" x14ac:dyDescent="0.25">
      <c r="A7" s="56"/>
      <c r="B7" s="13" t="s">
        <v>19</v>
      </c>
      <c r="C7" s="14" t="s">
        <v>47</v>
      </c>
      <c r="D7" s="15"/>
      <c r="E7" s="135" t="s">
        <v>29</v>
      </c>
      <c r="F7" s="135"/>
      <c r="G7" s="135"/>
      <c r="H7" s="135"/>
      <c r="I7" s="135"/>
      <c r="J7" s="56"/>
    </row>
    <row r="8" spans="1:10" ht="18" x14ac:dyDescent="0.25">
      <c r="A8" s="56"/>
      <c r="B8" s="12" t="s">
        <v>20</v>
      </c>
      <c r="C8" s="16" t="s">
        <v>42</v>
      </c>
      <c r="D8" s="17"/>
      <c r="E8" s="138" t="s">
        <v>29</v>
      </c>
      <c r="F8" s="138"/>
      <c r="G8" s="138"/>
      <c r="H8" s="138"/>
      <c r="I8" s="138"/>
      <c r="J8" s="56"/>
    </row>
    <row r="9" spans="1:10" ht="18" x14ac:dyDescent="0.25">
      <c r="A9" s="56"/>
      <c r="B9" s="13" t="s">
        <v>8</v>
      </c>
      <c r="C9" s="14" t="s">
        <v>48</v>
      </c>
      <c r="D9" s="15"/>
      <c r="E9" s="135" t="s">
        <v>30</v>
      </c>
      <c r="F9" s="135"/>
      <c r="G9" s="135"/>
      <c r="H9" s="135"/>
      <c r="I9" s="135"/>
      <c r="J9" s="56"/>
    </row>
    <row r="10" spans="1:10" ht="18" x14ac:dyDescent="0.25">
      <c r="A10" s="56"/>
      <c r="B10" s="12" t="s">
        <v>25</v>
      </c>
      <c r="C10" s="16" t="s">
        <v>32</v>
      </c>
      <c r="D10" s="17"/>
      <c r="E10" s="138" t="s">
        <v>33</v>
      </c>
      <c r="F10" s="138"/>
      <c r="G10" s="138"/>
      <c r="H10" s="138"/>
      <c r="I10" s="138"/>
      <c r="J10" s="56"/>
    </row>
    <row r="11" spans="1:10" ht="18" x14ac:dyDescent="0.25">
      <c r="A11" s="56"/>
      <c r="B11" s="13" t="s">
        <v>9</v>
      </c>
      <c r="C11" s="14" t="s">
        <v>34</v>
      </c>
      <c r="D11" s="15"/>
      <c r="E11" s="135" t="s">
        <v>29</v>
      </c>
      <c r="F11" s="135"/>
      <c r="G11" s="135"/>
      <c r="H11" s="135"/>
      <c r="I11" s="135"/>
      <c r="J11" s="56"/>
    </row>
    <row r="12" spans="1:10" ht="18" x14ac:dyDescent="0.25">
      <c r="A12" s="56"/>
      <c r="B12" s="12" t="s">
        <v>35</v>
      </c>
      <c r="C12" s="16" t="s">
        <v>36</v>
      </c>
      <c r="D12" s="17"/>
      <c r="E12" s="138" t="s">
        <v>29</v>
      </c>
      <c r="F12" s="138"/>
      <c r="G12" s="138"/>
      <c r="H12" s="138"/>
      <c r="I12" s="138"/>
      <c r="J12" s="56"/>
    </row>
    <row r="13" spans="1:10" ht="18" x14ac:dyDescent="0.25">
      <c r="A13" s="56"/>
      <c r="B13" s="13" t="s">
        <v>37</v>
      </c>
      <c r="C13" s="14" t="s">
        <v>49</v>
      </c>
      <c r="D13" s="15"/>
      <c r="E13" s="135" t="s">
        <v>30</v>
      </c>
      <c r="F13" s="135"/>
      <c r="G13" s="135"/>
      <c r="H13" s="135"/>
      <c r="I13" s="135"/>
      <c r="J13" s="56"/>
    </row>
    <row r="14" spans="1:10" ht="18" x14ac:dyDescent="0.25">
      <c r="A14" s="56"/>
      <c r="B14" s="12" t="s">
        <v>21</v>
      </c>
      <c r="C14" s="16" t="s">
        <v>41</v>
      </c>
      <c r="D14" s="17"/>
      <c r="E14" s="138" t="s">
        <v>29</v>
      </c>
      <c r="F14" s="138"/>
      <c r="G14" s="138"/>
      <c r="H14" s="138"/>
      <c r="I14" s="138"/>
      <c r="J14" s="56"/>
    </row>
    <row r="15" spans="1:10" ht="18" x14ac:dyDescent="0.25">
      <c r="A15" s="56"/>
      <c r="B15" s="13" t="s">
        <v>11</v>
      </c>
      <c r="C15" s="14" t="s">
        <v>12</v>
      </c>
      <c r="D15" s="15"/>
      <c r="E15" s="135" t="s">
        <v>30</v>
      </c>
      <c r="F15" s="135"/>
      <c r="G15" s="135"/>
      <c r="H15" s="135"/>
      <c r="I15" s="135"/>
      <c r="J15" s="56"/>
    </row>
    <row r="16" spans="1:10" ht="18" x14ac:dyDescent="0.25">
      <c r="A16" s="56"/>
      <c r="B16" s="7" t="s">
        <v>43</v>
      </c>
      <c r="C16" s="8" t="s">
        <v>10</v>
      </c>
      <c r="D16" s="9"/>
      <c r="E16" s="139" t="s">
        <v>30</v>
      </c>
      <c r="F16" s="140"/>
      <c r="G16" s="140"/>
      <c r="H16" s="140"/>
      <c r="I16" s="141"/>
      <c r="J16" s="56"/>
    </row>
    <row r="17" spans="1:10" ht="18" x14ac:dyDescent="0.25">
      <c r="A17" s="56"/>
      <c r="B17" s="4" t="s">
        <v>13</v>
      </c>
      <c r="C17" s="5" t="s">
        <v>14</v>
      </c>
      <c r="D17" s="6"/>
      <c r="E17" s="136" t="s">
        <v>30</v>
      </c>
      <c r="F17" s="136"/>
      <c r="G17" s="136"/>
      <c r="H17" s="136"/>
      <c r="I17" s="136"/>
      <c r="J17" s="56"/>
    </row>
    <row r="18" spans="1:10" ht="18" x14ac:dyDescent="0.25">
      <c r="A18" s="56"/>
      <c r="B18" s="7" t="s">
        <v>15</v>
      </c>
      <c r="C18" s="8" t="s">
        <v>16</v>
      </c>
      <c r="D18" s="9"/>
      <c r="E18" s="137" t="s">
        <v>30</v>
      </c>
      <c r="F18" s="137"/>
      <c r="G18" s="137"/>
      <c r="H18" s="137"/>
      <c r="I18" s="137"/>
      <c r="J18" s="56"/>
    </row>
    <row r="19" spans="1:10" ht="18" x14ac:dyDescent="0.25">
      <c r="A19" s="56"/>
      <c r="B19" s="4" t="s">
        <v>22</v>
      </c>
      <c r="C19" s="5" t="s">
        <v>39</v>
      </c>
      <c r="D19" s="6"/>
      <c r="E19" s="136" t="s">
        <v>29</v>
      </c>
      <c r="F19" s="136"/>
      <c r="G19" s="136"/>
      <c r="H19" s="136"/>
      <c r="I19" s="136"/>
      <c r="J19" s="56"/>
    </row>
    <row r="20" spans="1:10" ht="42.75" customHeight="1" x14ac:dyDescent="0.2">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2" sqref="F22"/>
    </sheetView>
  </sheetViews>
  <sheetFormatPr defaultColWidth="8.85546875" defaultRowHeight="12.75" x14ac:dyDescent="0.2"/>
  <cols>
    <col min="2" max="2" width="37.7109375" bestFit="1" customWidth="1"/>
    <col min="3" max="3" width="12" bestFit="1" customWidth="1"/>
    <col min="15" max="15" width="10.28515625" bestFit="1" customWidth="1"/>
  </cols>
  <sheetData>
    <row r="2" spans="1:15" x14ac:dyDescent="0.2">
      <c r="A2" s="64" t="s">
        <v>168</v>
      </c>
    </row>
    <row r="4" spans="1:15" x14ac:dyDescent="0.2">
      <c r="A4" s="112" t="s">
        <v>181</v>
      </c>
    </row>
    <row r="5" spans="1:15" x14ac:dyDescent="0.2">
      <c r="A5" s="112"/>
    </row>
    <row r="6" spans="1:15" ht="13.5" thickBot="1" x14ac:dyDescent="0.25">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t="s">
        <v>56</v>
      </c>
      <c r="B7" s="109" t="s">
        <v>182</v>
      </c>
      <c r="C7" s="106">
        <v>200</v>
      </c>
      <c r="D7" s="106">
        <v>200</v>
      </c>
      <c r="E7" s="106">
        <v>200</v>
      </c>
      <c r="F7" s="106">
        <v>200</v>
      </c>
      <c r="G7" s="106">
        <v>200</v>
      </c>
      <c r="H7" s="106">
        <v>200</v>
      </c>
      <c r="I7" s="106">
        <v>200</v>
      </c>
      <c r="J7" s="106">
        <v>200</v>
      </c>
      <c r="K7" s="106">
        <v>200</v>
      </c>
      <c r="L7" s="106">
        <v>200</v>
      </c>
      <c r="M7" s="106">
        <v>200</v>
      </c>
      <c r="N7" s="106">
        <v>200</v>
      </c>
      <c r="O7" s="62">
        <f>SUM(C7:N7)</f>
        <v>2400</v>
      </c>
    </row>
    <row r="8" spans="1:15" x14ac:dyDescent="0.2">
      <c r="A8" s="108">
        <v>42644</v>
      </c>
      <c r="B8" s="109" t="s">
        <v>183</v>
      </c>
      <c r="C8" s="106"/>
      <c r="D8" s="106"/>
      <c r="E8" s="106"/>
      <c r="F8" s="106">
        <v>300</v>
      </c>
      <c r="G8" s="106"/>
      <c r="H8" s="106"/>
      <c r="I8" s="106"/>
      <c r="J8" s="106"/>
      <c r="K8" s="106"/>
      <c r="L8" s="106"/>
      <c r="M8" s="106"/>
      <c r="N8" s="106"/>
      <c r="O8" s="62">
        <f t="shared" ref="O8:O15" si="0">SUM(C8:N8)</f>
        <v>300</v>
      </c>
    </row>
    <row r="9" spans="1:15" x14ac:dyDescent="0.2">
      <c r="A9" s="108">
        <v>42795</v>
      </c>
      <c r="B9" s="109" t="s">
        <v>184</v>
      </c>
      <c r="C9" s="106"/>
      <c r="D9" s="106"/>
      <c r="E9" s="106"/>
      <c r="F9" s="106"/>
      <c r="G9" s="106"/>
      <c r="H9" s="106"/>
      <c r="I9" s="106"/>
      <c r="J9" s="106"/>
      <c r="K9" s="106">
        <v>500</v>
      </c>
      <c r="L9" s="106"/>
      <c r="M9" s="106"/>
      <c r="N9" s="106"/>
      <c r="O9" s="62">
        <f t="shared" si="0"/>
        <v>500</v>
      </c>
    </row>
    <row r="10" spans="1:15" x14ac:dyDescent="0.2">
      <c r="A10" s="108"/>
      <c r="B10" s="109"/>
      <c r="C10" s="106"/>
      <c r="D10" s="106"/>
      <c r="E10" s="106"/>
      <c r="F10" s="106"/>
      <c r="G10" s="106"/>
      <c r="H10" s="106"/>
      <c r="I10" s="106"/>
      <c r="J10" s="106"/>
      <c r="K10" s="106"/>
      <c r="L10" s="106"/>
      <c r="M10" s="106"/>
      <c r="N10" s="106"/>
      <c r="O10" s="62">
        <f t="shared" si="0"/>
        <v>0</v>
      </c>
    </row>
    <row r="11" spans="1:15" x14ac:dyDescent="0.2">
      <c r="A11" s="108"/>
      <c r="B11" s="109"/>
      <c r="C11" s="106"/>
      <c r="D11" s="106"/>
      <c r="E11" s="106"/>
      <c r="F11" s="106"/>
      <c r="G11" s="106"/>
      <c r="H11" s="106"/>
      <c r="I11" s="106"/>
      <c r="J11" s="106"/>
      <c r="K11" s="106"/>
      <c r="L11" s="106"/>
      <c r="M11" s="106"/>
      <c r="N11" s="106"/>
      <c r="O11" s="62">
        <f t="shared" si="0"/>
        <v>0</v>
      </c>
    </row>
    <row r="12" spans="1:15" x14ac:dyDescent="0.2">
      <c r="A12" s="108"/>
      <c r="B12" s="109"/>
      <c r="C12" s="106"/>
      <c r="D12" s="106"/>
      <c r="E12" s="106"/>
      <c r="F12" s="106"/>
      <c r="G12" s="106"/>
      <c r="H12" s="106"/>
      <c r="I12" s="106"/>
      <c r="J12" s="106"/>
      <c r="K12" s="106"/>
      <c r="L12" s="106"/>
      <c r="M12" s="106"/>
      <c r="N12" s="106"/>
      <c r="O12" s="62">
        <f t="shared" si="0"/>
        <v>0</v>
      </c>
    </row>
    <row r="13" spans="1:15" x14ac:dyDescent="0.2">
      <c r="A13" s="108"/>
      <c r="B13" s="109"/>
      <c r="C13" s="106"/>
      <c r="D13" s="106"/>
      <c r="E13" s="106"/>
      <c r="F13" s="106"/>
      <c r="G13" s="106"/>
      <c r="H13" s="106"/>
      <c r="I13" s="106"/>
      <c r="J13" s="106"/>
      <c r="K13" s="106"/>
      <c r="L13" s="106"/>
      <c r="M13" s="106"/>
      <c r="N13" s="106"/>
      <c r="O13" s="62">
        <f t="shared" si="0"/>
        <v>0</v>
      </c>
    </row>
    <row r="14" spans="1:15" x14ac:dyDescent="0.2">
      <c r="A14" s="108"/>
      <c r="B14" s="109"/>
      <c r="C14" s="113"/>
      <c r="D14" s="113"/>
      <c r="E14" s="113"/>
      <c r="F14" s="113"/>
      <c r="G14" s="113"/>
      <c r="H14" s="113"/>
      <c r="I14" s="113"/>
      <c r="J14" s="113"/>
      <c r="K14" s="113"/>
      <c r="L14" s="113"/>
      <c r="M14" s="113"/>
      <c r="N14" s="113"/>
      <c r="O14" s="62">
        <f t="shared" si="0"/>
        <v>0</v>
      </c>
    </row>
    <row r="15" spans="1:15" x14ac:dyDescent="0.2">
      <c r="A15" s="108"/>
      <c r="B15" s="109"/>
      <c r="C15" s="107"/>
      <c r="D15" s="107"/>
      <c r="E15" s="107"/>
      <c r="F15" s="107"/>
      <c r="G15" s="107"/>
      <c r="H15" s="107"/>
      <c r="I15" s="107"/>
      <c r="J15" s="107"/>
      <c r="K15" s="107"/>
      <c r="L15" s="107"/>
      <c r="M15" s="107"/>
      <c r="N15" s="107"/>
      <c r="O15" s="63">
        <f t="shared" si="0"/>
        <v>0</v>
      </c>
    </row>
    <row r="16" spans="1:15" x14ac:dyDescent="0.2">
      <c r="C16" s="62">
        <f>SUM(C7:C15)</f>
        <v>200</v>
      </c>
      <c r="D16" s="62">
        <f t="shared" ref="D16:O16" si="1">SUM(D7:D15)</f>
        <v>200</v>
      </c>
      <c r="E16" s="62">
        <f t="shared" si="1"/>
        <v>200</v>
      </c>
      <c r="F16" s="62">
        <f t="shared" si="1"/>
        <v>500</v>
      </c>
      <c r="G16" s="62">
        <f t="shared" si="1"/>
        <v>200</v>
      </c>
      <c r="H16" s="62">
        <f t="shared" si="1"/>
        <v>200</v>
      </c>
      <c r="I16" s="62">
        <f t="shared" si="1"/>
        <v>200</v>
      </c>
      <c r="J16" s="62">
        <f t="shared" si="1"/>
        <v>200</v>
      </c>
      <c r="K16" s="62">
        <f t="shared" si="1"/>
        <v>700</v>
      </c>
      <c r="L16" s="62">
        <f t="shared" si="1"/>
        <v>200</v>
      </c>
      <c r="M16" s="62">
        <f t="shared" si="1"/>
        <v>200</v>
      </c>
      <c r="N16" s="62">
        <f t="shared" si="1"/>
        <v>200</v>
      </c>
      <c r="O16" s="62">
        <f t="shared" si="1"/>
        <v>3200</v>
      </c>
    </row>
    <row r="17" spans="3:15" x14ac:dyDescent="0.2">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I63" sqref="I63"/>
    </sheetView>
  </sheetViews>
  <sheetFormatPr defaultColWidth="8.85546875" defaultRowHeight="12.75" x14ac:dyDescent="0.2"/>
  <cols>
    <col min="2" max="2" width="37.7109375" bestFit="1" customWidth="1"/>
    <col min="3" max="3" width="12" bestFit="1" customWidth="1"/>
    <col min="15" max="15" width="10.28515625" bestFit="1" customWidth="1"/>
  </cols>
  <sheetData>
    <row r="2" spans="1:15" x14ac:dyDescent="0.2">
      <c r="A2" s="64" t="s">
        <v>168</v>
      </c>
    </row>
    <row r="4" spans="1:15" x14ac:dyDescent="0.2">
      <c r="A4" s="112" t="s">
        <v>66</v>
      </c>
    </row>
    <row r="5" spans="1:15" x14ac:dyDescent="0.2">
      <c r="A5" s="112"/>
    </row>
    <row r="6" spans="1:15" ht="13.5" thickBot="1" x14ac:dyDescent="0.25">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t="s">
        <v>56</v>
      </c>
      <c r="B7" s="128" t="s">
        <v>185</v>
      </c>
      <c r="C7" s="124">
        <f>5000/12</f>
        <v>416.66666666666669</v>
      </c>
      <c r="D7" s="124">
        <f t="shared" ref="D7:N7" si="0">5000/12</f>
        <v>416.66666666666669</v>
      </c>
      <c r="E7" s="124">
        <f t="shared" si="0"/>
        <v>416.66666666666669</v>
      </c>
      <c r="F7" s="124">
        <f t="shared" si="0"/>
        <v>416.66666666666669</v>
      </c>
      <c r="G7" s="124">
        <f t="shared" si="0"/>
        <v>416.66666666666669</v>
      </c>
      <c r="H7" s="124">
        <f t="shared" si="0"/>
        <v>416.66666666666669</v>
      </c>
      <c r="I7" s="124">
        <f t="shared" si="0"/>
        <v>416.66666666666669</v>
      </c>
      <c r="J7" s="124">
        <f t="shared" si="0"/>
        <v>416.66666666666669</v>
      </c>
      <c r="K7" s="124">
        <f t="shared" si="0"/>
        <v>416.66666666666669</v>
      </c>
      <c r="L7" s="124">
        <f t="shared" si="0"/>
        <v>416.66666666666669</v>
      </c>
      <c r="M7" s="124">
        <f t="shared" si="0"/>
        <v>416.66666666666669</v>
      </c>
      <c r="N7" s="124">
        <f t="shared" si="0"/>
        <v>416.66666666666669</v>
      </c>
      <c r="O7" s="62">
        <f>SUM(C7:N7)</f>
        <v>5000</v>
      </c>
    </row>
    <row r="8" spans="1:15" x14ac:dyDescent="0.2">
      <c r="A8" s="108">
        <v>42644</v>
      </c>
      <c r="B8" s="128" t="s">
        <v>186</v>
      </c>
      <c r="C8" s="124"/>
      <c r="D8" s="124"/>
      <c r="E8" s="124"/>
      <c r="F8" s="124">
        <v>500</v>
      </c>
      <c r="G8" s="124"/>
      <c r="H8" s="124"/>
      <c r="I8" s="124"/>
      <c r="J8" s="124"/>
      <c r="K8" s="124"/>
      <c r="L8" s="124"/>
      <c r="M8" s="124"/>
      <c r="N8" s="124"/>
      <c r="O8" s="62">
        <f t="shared" ref="O8:O15" si="1">SUM(C8:N8)</f>
        <v>500</v>
      </c>
    </row>
    <row r="9" spans="1:15" x14ac:dyDescent="0.2">
      <c r="A9" s="108">
        <v>42736</v>
      </c>
      <c r="B9" s="128" t="s">
        <v>186</v>
      </c>
      <c r="C9" s="124"/>
      <c r="D9" s="124"/>
      <c r="E9" s="124"/>
      <c r="F9" s="124"/>
      <c r="G9" s="124"/>
      <c r="H9" s="124"/>
      <c r="I9" s="124">
        <v>500</v>
      </c>
      <c r="J9" s="124"/>
      <c r="K9" s="124"/>
      <c r="L9" s="124"/>
      <c r="M9" s="124"/>
      <c r="N9" s="124"/>
      <c r="O9" s="62">
        <f t="shared" si="1"/>
        <v>500</v>
      </c>
    </row>
    <row r="10" spans="1:15" x14ac:dyDescent="0.2">
      <c r="A10" s="108">
        <v>42826</v>
      </c>
      <c r="B10" s="129" t="s">
        <v>186</v>
      </c>
      <c r="C10" s="106"/>
      <c r="D10" s="106"/>
      <c r="E10" s="106"/>
      <c r="F10" s="106"/>
      <c r="G10" s="106"/>
      <c r="H10" s="106"/>
      <c r="I10" s="106"/>
      <c r="J10" s="106"/>
      <c r="K10" s="106"/>
      <c r="L10" s="106">
        <v>500</v>
      </c>
      <c r="M10" s="106"/>
      <c r="N10" s="106"/>
      <c r="O10" s="62">
        <f t="shared" si="1"/>
        <v>500</v>
      </c>
    </row>
    <row r="11" spans="1:15" x14ac:dyDescent="0.2">
      <c r="A11" s="108">
        <v>42887</v>
      </c>
      <c r="B11" s="129" t="s">
        <v>186</v>
      </c>
      <c r="C11" s="106"/>
      <c r="D11" s="106"/>
      <c r="E11" s="106"/>
      <c r="F11" s="106"/>
      <c r="G11" s="106"/>
      <c r="H11" s="106"/>
      <c r="I11" s="106"/>
      <c r="J11" s="106"/>
      <c r="K11" s="106"/>
      <c r="L11" s="106"/>
      <c r="M11" s="106"/>
      <c r="N11" s="106">
        <v>500</v>
      </c>
      <c r="O11" s="62">
        <f t="shared" si="1"/>
        <v>500</v>
      </c>
    </row>
    <row r="12" spans="1:15" x14ac:dyDescent="0.2">
      <c r="A12" s="130" t="s">
        <v>56</v>
      </c>
      <c r="B12" s="128" t="s">
        <v>10</v>
      </c>
      <c r="C12" s="106">
        <v>41.67</v>
      </c>
      <c r="D12" s="106">
        <v>41.67</v>
      </c>
      <c r="E12" s="106">
        <v>41.67</v>
      </c>
      <c r="F12" s="106">
        <v>41.67</v>
      </c>
      <c r="G12" s="106">
        <v>41.67</v>
      </c>
      <c r="H12" s="106">
        <v>41.67</v>
      </c>
      <c r="I12" s="106">
        <v>41.67</v>
      </c>
      <c r="J12" s="106">
        <v>41.66</v>
      </c>
      <c r="K12" s="106">
        <v>41.66</v>
      </c>
      <c r="L12" s="106">
        <v>41.66</v>
      </c>
      <c r="M12" s="106">
        <v>41.66</v>
      </c>
      <c r="N12" s="106">
        <v>41.67</v>
      </c>
      <c r="O12" s="62">
        <f t="shared" si="1"/>
        <v>499.99999999999994</v>
      </c>
    </row>
    <row r="13" spans="1:15" x14ac:dyDescent="0.2">
      <c r="A13" s="108" t="s">
        <v>56</v>
      </c>
      <c r="B13" s="128" t="s">
        <v>187</v>
      </c>
      <c r="C13" s="106">
        <v>250</v>
      </c>
      <c r="D13" s="106">
        <v>250</v>
      </c>
      <c r="E13" s="106">
        <v>250</v>
      </c>
      <c r="F13" s="106">
        <v>250</v>
      </c>
      <c r="G13" s="106">
        <v>250</v>
      </c>
      <c r="H13" s="106">
        <v>250</v>
      </c>
      <c r="I13" s="106">
        <v>250</v>
      </c>
      <c r="J13" s="106">
        <v>250</v>
      </c>
      <c r="K13" s="106">
        <v>250</v>
      </c>
      <c r="L13" s="106">
        <v>250</v>
      </c>
      <c r="M13" s="106">
        <v>250</v>
      </c>
      <c r="N13" s="106">
        <v>250</v>
      </c>
      <c r="O13" s="62">
        <f t="shared" si="1"/>
        <v>3000</v>
      </c>
    </row>
    <row r="14" spans="1:15" x14ac:dyDescent="0.2">
      <c r="A14" s="108" t="s">
        <v>56</v>
      </c>
      <c r="B14" s="128" t="s">
        <v>16</v>
      </c>
      <c r="C14" s="106">
        <v>41.67</v>
      </c>
      <c r="D14" s="106">
        <v>41.67</v>
      </c>
      <c r="E14" s="106">
        <v>41.67</v>
      </c>
      <c r="F14" s="106">
        <v>41.67</v>
      </c>
      <c r="G14" s="106">
        <v>41.67</v>
      </c>
      <c r="H14" s="106">
        <v>41.67</v>
      </c>
      <c r="I14" s="106">
        <v>41.67</v>
      </c>
      <c r="J14" s="106">
        <v>41.66</v>
      </c>
      <c r="K14" s="106">
        <v>41.66</v>
      </c>
      <c r="L14" s="106">
        <v>41.66</v>
      </c>
      <c r="M14" s="106">
        <v>41.66</v>
      </c>
      <c r="N14" s="106">
        <v>41.67</v>
      </c>
      <c r="O14" s="62">
        <f t="shared" si="1"/>
        <v>499.99999999999994</v>
      </c>
    </row>
    <row r="15" spans="1:15" x14ac:dyDescent="0.2">
      <c r="A15" s="108"/>
      <c r="B15" s="109"/>
      <c r="C15" s="107"/>
      <c r="D15" s="107"/>
      <c r="E15" s="107"/>
      <c r="F15" s="107"/>
      <c r="G15" s="107"/>
      <c r="H15" s="107"/>
      <c r="I15" s="107"/>
      <c r="J15" s="107"/>
      <c r="K15" s="107"/>
      <c r="L15" s="107"/>
      <c r="M15" s="107"/>
      <c r="N15" s="107"/>
      <c r="O15" s="63">
        <f t="shared" si="1"/>
        <v>0</v>
      </c>
    </row>
    <row r="16" spans="1:15" x14ac:dyDescent="0.2">
      <c r="C16" s="62">
        <f>SUM(C7:C15)</f>
        <v>750.00666666666666</v>
      </c>
      <c r="D16" s="62">
        <f>SUM(D7:D15)</f>
        <v>750.00666666666666</v>
      </c>
      <c r="E16" s="62">
        <f t="shared" ref="E16:O16" si="2">SUM(E7:E15)</f>
        <v>750.00666666666666</v>
      </c>
      <c r="F16" s="62">
        <f t="shared" si="2"/>
        <v>1250.0066666666667</v>
      </c>
      <c r="G16" s="62">
        <f t="shared" si="2"/>
        <v>750.00666666666666</v>
      </c>
      <c r="H16" s="62">
        <f t="shared" si="2"/>
        <v>750.00666666666666</v>
      </c>
      <c r="I16" s="62">
        <f t="shared" si="2"/>
        <v>1250.0066666666667</v>
      </c>
      <c r="J16" s="62">
        <f t="shared" si="2"/>
        <v>749.98666666666668</v>
      </c>
      <c r="K16" s="62">
        <f t="shared" si="2"/>
        <v>749.98666666666668</v>
      </c>
      <c r="L16" s="62">
        <f t="shared" si="2"/>
        <v>1249.9866666666669</v>
      </c>
      <c r="M16" s="62">
        <f t="shared" si="2"/>
        <v>749.98666666666668</v>
      </c>
      <c r="N16" s="62">
        <f t="shared" si="2"/>
        <v>1250.0066666666667</v>
      </c>
      <c r="O16" s="62">
        <f t="shared" si="2"/>
        <v>11000</v>
      </c>
    </row>
    <row r="17" spans="3:15" x14ac:dyDescent="0.2">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A13" sqref="A13"/>
    </sheetView>
  </sheetViews>
  <sheetFormatPr defaultColWidth="8.85546875" defaultRowHeight="12.75" x14ac:dyDescent="0.2"/>
  <cols>
    <col min="2" max="2" width="39.42578125" bestFit="1" customWidth="1"/>
    <col min="3" max="3" width="12" bestFit="1" customWidth="1"/>
    <col min="15" max="15" width="10.28515625" bestFit="1" customWidth="1"/>
  </cols>
  <sheetData>
    <row r="2" spans="1:15" x14ac:dyDescent="0.2">
      <c r="A2" s="64" t="s">
        <v>169</v>
      </c>
    </row>
    <row r="4" spans="1:15" x14ac:dyDescent="0.2">
      <c r="A4" s="112" t="s">
        <v>68</v>
      </c>
    </row>
    <row r="5" spans="1:15" x14ac:dyDescent="0.2">
      <c r="A5" s="112"/>
    </row>
    <row r="6" spans="1:15" ht="13.5" thickBot="1" x14ac:dyDescent="0.25">
      <c r="A6" s="120" t="s">
        <v>64</v>
      </c>
      <c r="B6" s="120"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t="s">
        <v>56</v>
      </c>
      <c r="B7" s="131" t="s">
        <v>40</v>
      </c>
      <c r="C7" s="126">
        <v>83.33</v>
      </c>
      <c r="D7" s="126">
        <v>83.33</v>
      </c>
      <c r="E7" s="126">
        <v>83.33</v>
      </c>
      <c r="F7" s="126">
        <v>83.33</v>
      </c>
      <c r="G7" s="126">
        <v>83.33</v>
      </c>
      <c r="H7" s="126">
        <v>83.33</v>
      </c>
      <c r="I7" s="126">
        <v>83.33</v>
      </c>
      <c r="J7" s="126">
        <v>83.33</v>
      </c>
      <c r="K7" s="126">
        <v>83.33</v>
      </c>
      <c r="L7" s="126">
        <v>83.37</v>
      </c>
      <c r="M7" s="126">
        <v>83.33</v>
      </c>
      <c r="N7" s="126">
        <v>83.33</v>
      </c>
      <c r="O7" s="62">
        <f t="shared" ref="O7:O9" si="0">SUM(C7:N7)</f>
        <v>1000.0000000000001</v>
      </c>
    </row>
    <row r="8" spans="1:15" x14ac:dyDescent="0.2">
      <c r="A8" s="108" t="s">
        <v>56</v>
      </c>
      <c r="B8" s="131" t="s">
        <v>188</v>
      </c>
      <c r="C8" s="127">
        <v>166.66</v>
      </c>
      <c r="D8" s="127">
        <v>166.66</v>
      </c>
      <c r="E8" s="127">
        <v>166.66</v>
      </c>
      <c r="F8" s="127">
        <v>166.66</v>
      </c>
      <c r="G8" s="127">
        <v>166.66</v>
      </c>
      <c r="H8" s="127">
        <v>166.66</v>
      </c>
      <c r="I8" s="127">
        <v>166.66</v>
      </c>
      <c r="J8" s="127">
        <v>166.66</v>
      </c>
      <c r="K8" s="127">
        <v>166.66</v>
      </c>
      <c r="L8" s="127">
        <v>166.74</v>
      </c>
      <c r="M8" s="127">
        <v>166.66</v>
      </c>
      <c r="N8" s="127">
        <v>166.66</v>
      </c>
      <c r="O8" s="62">
        <f t="shared" si="0"/>
        <v>2000.0000000000002</v>
      </c>
    </row>
    <row r="9" spans="1:15" x14ac:dyDescent="0.2">
      <c r="A9" s="108" t="s">
        <v>56</v>
      </c>
      <c r="B9" s="125" t="s">
        <v>189</v>
      </c>
      <c r="C9" s="127">
        <v>250</v>
      </c>
      <c r="D9" s="127">
        <v>250</v>
      </c>
      <c r="E9" s="127">
        <v>250</v>
      </c>
      <c r="F9" s="127">
        <v>250</v>
      </c>
      <c r="G9" s="127">
        <v>250</v>
      </c>
      <c r="H9" s="127">
        <v>250</v>
      </c>
      <c r="I9" s="127">
        <v>250</v>
      </c>
      <c r="J9" s="127">
        <v>250</v>
      </c>
      <c r="K9" s="127">
        <v>250</v>
      </c>
      <c r="L9" s="127">
        <v>250</v>
      </c>
      <c r="M9" s="127">
        <v>250</v>
      </c>
      <c r="N9" s="127">
        <v>250</v>
      </c>
      <c r="O9" s="62">
        <f t="shared" si="0"/>
        <v>3000</v>
      </c>
    </row>
    <row r="10" spans="1:15" x14ac:dyDescent="0.2">
      <c r="A10" s="108" t="s">
        <v>56</v>
      </c>
      <c r="B10" s="128" t="s">
        <v>190</v>
      </c>
      <c r="C10" s="127">
        <v>125</v>
      </c>
      <c r="D10" s="127">
        <v>125</v>
      </c>
      <c r="E10" s="127">
        <v>125</v>
      </c>
      <c r="F10" s="127">
        <v>125</v>
      </c>
      <c r="G10" s="127">
        <v>125</v>
      </c>
      <c r="H10" s="127">
        <v>125</v>
      </c>
      <c r="I10" s="127">
        <v>125</v>
      </c>
      <c r="J10" s="127">
        <v>125</v>
      </c>
      <c r="K10" s="127">
        <v>125</v>
      </c>
      <c r="L10" s="127">
        <v>125</v>
      </c>
      <c r="M10" s="127">
        <v>125</v>
      </c>
      <c r="N10" s="127">
        <v>125</v>
      </c>
      <c r="O10" s="62">
        <f>SUM(C10:N10)</f>
        <v>1500</v>
      </c>
    </row>
    <row r="11" spans="1:15" x14ac:dyDescent="0.2">
      <c r="A11" s="130" t="s">
        <v>56</v>
      </c>
      <c r="B11" s="128" t="s">
        <v>191</v>
      </c>
      <c r="C11" s="127">
        <v>208.33</v>
      </c>
      <c r="D11" s="127">
        <v>208.33</v>
      </c>
      <c r="E11" s="127">
        <v>208.33</v>
      </c>
      <c r="F11" s="127">
        <v>208.33</v>
      </c>
      <c r="G11" s="127">
        <v>208.33</v>
      </c>
      <c r="H11" s="127">
        <v>208.33</v>
      </c>
      <c r="I11" s="127">
        <v>208.33</v>
      </c>
      <c r="J11" s="127">
        <v>208.33</v>
      </c>
      <c r="K11" s="127">
        <v>208.33</v>
      </c>
      <c r="L11" s="127">
        <v>208.37</v>
      </c>
      <c r="M11" s="127">
        <v>208.33</v>
      </c>
      <c r="N11" s="127">
        <v>208.33</v>
      </c>
      <c r="O11" s="62">
        <f t="shared" ref="O11:O15" si="1">SUM(C11:N11)</f>
        <v>2499.9999999999995</v>
      </c>
    </row>
    <row r="12" spans="1:15" x14ac:dyDescent="0.2">
      <c r="A12" s="108"/>
      <c r="B12" s="109"/>
      <c r="C12" s="106"/>
      <c r="D12" s="127"/>
      <c r="E12" s="127"/>
      <c r="F12" s="127"/>
      <c r="G12" s="127"/>
      <c r="H12" s="127"/>
      <c r="I12" s="127"/>
      <c r="J12" s="127"/>
      <c r="K12" s="127"/>
      <c r="L12" s="127"/>
      <c r="M12" s="106"/>
      <c r="N12" s="106"/>
      <c r="O12" s="62">
        <f t="shared" si="1"/>
        <v>0</v>
      </c>
    </row>
    <row r="13" spans="1:15" x14ac:dyDescent="0.2">
      <c r="A13" s="108"/>
      <c r="B13" s="109"/>
      <c r="C13" s="106"/>
      <c r="D13" s="106"/>
      <c r="E13" s="106"/>
      <c r="F13" s="106"/>
      <c r="G13" s="106"/>
      <c r="H13" s="106"/>
      <c r="I13" s="106"/>
      <c r="J13" s="106"/>
      <c r="K13" s="106"/>
      <c r="L13" s="106"/>
      <c r="M13" s="106"/>
      <c r="N13" s="106"/>
      <c r="O13" s="62">
        <f t="shared" si="1"/>
        <v>0</v>
      </c>
    </row>
    <row r="14" spans="1:15" x14ac:dyDescent="0.2">
      <c r="A14" s="108"/>
      <c r="B14" s="109"/>
      <c r="C14" s="106"/>
      <c r="D14" s="106"/>
      <c r="E14" s="106"/>
      <c r="F14" s="106"/>
      <c r="G14" s="106"/>
      <c r="H14" s="106"/>
      <c r="I14" s="106"/>
      <c r="J14" s="106"/>
      <c r="K14" s="106"/>
      <c r="L14" s="106"/>
      <c r="M14" s="106"/>
      <c r="N14" s="106"/>
      <c r="O14" s="62">
        <f t="shared" si="1"/>
        <v>0</v>
      </c>
    </row>
    <row r="15" spans="1:15" x14ac:dyDescent="0.2">
      <c r="A15" s="108"/>
      <c r="B15" s="109"/>
      <c r="C15" s="107"/>
      <c r="D15" s="107"/>
      <c r="E15" s="107"/>
      <c r="F15" s="107"/>
      <c r="G15" s="107"/>
      <c r="H15" s="107"/>
      <c r="I15" s="107"/>
      <c r="J15" s="107"/>
      <c r="K15" s="107"/>
      <c r="L15" s="107"/>
      <c r="M15" s="107"/>
      <c r="N15" s="107"/>
      <c r="O15" s="63">
        <f t="shared" si="1"/>
        <v>0</v>
      </c>
    </row>
    <row r="16" spans="1:15" x14ac:dyDescent="0.2">
      <c r="C16" s="62">
        <f>SUM(C7:C15)</f>
        <v>833.32</v>
      </c>
      <c r="D16" s="62">
        <f t="shared" ref="D16:O16" si="2">SUM(D7:D15)</f>
        <v>833.32</v>
      </c>
      <c r="E16" s="62">
        <f t="shared" si="2"/>
        <v>833.32</v>
      </c>
      <c r="F16" s="62">
        <f t="shared" si="2"/>
        <v>833.32</v>
      </c>
      <c r="G16" s="62">
        <f t="shared" si="2"/>
        <v>833.32</v>
      </c>
      <c r="H16" s="62">
        <f t="shared" si="2"/>
        <v>833.32</v>
      </c>
      <c r="I16" s="62">
        <f t="shared" si="2"/>
        <v>833.32</v>
      </c>
      <c r="J16" s="62">
        <f t="shared" si="2"/>
        <v>833.32</v>
      </c>
      <c r="K16" s="62">
        <f t="shared" si="2"/>
        <v>833.32</v>
      </c>
      <c r="L16" s="62">
        <f t="shared" si="2"/>
        <v>833.48</v>
      </c>
      <c r="M16" s="62">
        <f t="shared" si="2"/>
        <v>833.32</v>
      </c>
      <c r="N16" s="62">
        <f t="shared" si="2"/>
        <v>833.32</v>
      </c>
      <c r="O16" s="62">
        <f t="shared" si="2"/>
        <v>10000</v>
      </c>
    </row>
    <row r="17" spans="3:15" x14ac:dyDescent="0.2">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2"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B7" sqref="B7:B10"/>
    </sheetView>
  </sheetViews>
  <sheetFormatPr defaultColWidth="8.85546875"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4" t="s">
        <v>169</v>
      </c>
    </row>
    <row r="4" spans="1:15" x14ac:dyDescent="0.2">
      <c r="A4" s="112" t="s">
        <v>67</v>
      </c>
    </row>
    <row r="5" spans="1:15" x14ac:dyDescent="0.2">
      <c r="A5" s="112"/>
    </row>
    <row r="6" spans="1:15" ht="13.5" thickBot="1" x14ac:dyDescent="0.25">
      <c r="A6" s="119" t="s">
        <v>64</v>
      </c>
      <c r="B6" s="119" t="s">
        <v>63</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v>42614</v>
      </c>
      <c r="B7" s="131" t="s">
        <v>192</v>
      </c>
      <c r="C7" s="124"/>
      <c r="D7" s="124"/>
      <c r="E7" s="124">
        <v>2250</v>
      </c>
      <c r="F7" s="124"/>
      <c r="G7" s="124"/>
      <c r="H7" s="124"/>
      <c r="I7" s="124"/>
      <c r="J7" s="124"/>
      <c r="K7" s="124"/>
      <c r="L7" s="124"/>
      <c r="M7" s="124"/>
      <c r="N7" s="124"/>
      <c r="O7" s="62">
        <f t="shared" ref="O7:O10" si="0">SUM(C7:N7)</f>
        <v>2250</v>
      </c>
    </row>
    <row r="8" spans="1:15" x14ac:dyDescent="0.2">
      <c r="A8" s="108">
        <v>42705</v>
      </c>
      <c r="B8" s="131" t="s">
        <v>193</v>
      </c>
      <c r="C8" s="124"/>
      <c r="D8" s="124"/>
      <c r="E8" s="124"/>
      <c r="F8" s="124"/>
      <c r="G8" s="124"/>
      <c r="H8" s="124">
        <v>2250</v>
      </c>
      <c r="I8" s="124"/>
      <c r="J8" s="124"/>
      <c r="K8" s="124"/>
      <c r="L8" s="124"/>
      <c r="M8" s="124"/>
      <c r="N8" s="124"/>
      <c r="O8" s="62">
        <f t="shared" si="0"/>
        <v>2250</v>
      </c>
    </row>
    <row r="9" spans="1:15" x14ac:dyDescent="0.2">
      <c r="A9" s="108">
        <v>42795</v>
      </c>
      <c r="B9" s="131" t="s">
        <v>194</v>
      </c>
      <c r="C9" s="124"/>
      <c r="D9" s="124"/>
      <c r="E9" s="124"/>
      <c r="F9" s="124"/>
      <c r="G9" s="124"/>
      <c r="H9" s="124"/>
      <c r="I9" s="124"/>
      <c r="J9" s="124"/>
      <c r="K9" s="124">
        <v>2250</v>
      </c>
      <c r="L9" s="124"/>
      <c r="M9" s="124"/>
      <c r="N9" s="124"/>
      <c r="O9" s="62">
        <f t="shared" si="0"/>
        <v>2250</v>
      </c>
    </row>
    <row r="10" spans="1:15" x14ac:dyDescent="0.2">
      <c r="A10" s="108">
        <v>42887</v>
      </c>
      <c r="B10" s="131" t="s">
        <v>195</v>
      </c>
      <c r="C10" s="106"/>
      <c r="D10" s="106"/>
      <c r="E10" s="106"/>
      <c r="F10" s="106"/>
      <c r="G10" s="106"/>
      <c r="H10" s="106"/>
      <c r="I10" s="106"/>
      <c r="J10" s="106"/>
      <c r="K10" s="106"/>
      <c r="L10" s="106"/>
      <c r="M10" s="106"/>
      <c r="N10" s="106">
        <v>2250</v>
      </c>
      <c r="O10" s="62">
        <f t="shared" si="0"/>
        <v>2250</v>
      </c>
    </row>
    <row r="11" spans="1:15" x14ac:dyDescent="0.2">
      <c r="A11" s="108"/>
      <c r="B11" s="109"/>
      <c r="C11" s="106"/>
      <c r="D11" s="106"/>
      <c r="E11" s="106"/>
      <c r="F11" s="106"/>
      <c r="G11" s="106"/>
      <c r="H11" s="106"/>
      <c r="I11" s="106"/>
      <c r="J11" s="106"/>
      <c r="K11" s="106"/>
      <c r="L11" s="106"/>
      <c r="M11" s="106"/>
      <c r="N11" s="106"/>
      <c r="O11" s="62">
        <f>SUM(C11:N11)</f>
        <v>0</v>
      </c>
    </row>
    <row r="12" spans="1:15" x14ac:dyDescent="0.2">
      <c r="A12" s="108"/>
      <c r="B12" s="109"/>
      <c r="C12" s="106"/>
      <c r="D12" s="106"/>
      <c r="E12" s="106"/>
      <c r="F12" s="106"/>
      <c r="G12" s="106"/>
      <c r="H12" s="106"/>
      <c r="I12" s="106"/>
      <c r="J12" s="106"/>
      <c r="K12" s="106"/>
      <c r="L12" s="106"/>
      <c r="M12" s="106"/>
      <c r="N12" s="106"/>
      <c r="O12" s="62">
        <f t="shared" ref="O12:O15" si="1">SUM(C12:N12)</f>
        <v>0</v>
      </c>
    </row>
    <row r="13" spans="1:15" x14ac:dyDescent="0.2">
      <c r="A13" s="108"/>
      <c r="B13" s="109"/>
      <c r="C13" s="106"/>
      <c r="D13" s="106"/>
      <c r="E13" s="106"/>
      <c r="F13" s="106"/>
      <c r="G13" s="106"/>
      <c r="H13" s="106"/>
      <c r="I13" s="106"/>
      <c r="J13" s="106"/>
      <c r="K13" s="106"/>
      <c r="L13" s="106"/>
      <c r="M13" s="106"/>
      <c r="N13" s="106"/>
      <c r="O13" s="62">
        <f t="shared" si="1"/>
        <v>0</v>
      </c>
    </row>
    <row r="14" spans="1:15" x14ac:dyDescent="0.2">
      <c r="A14" s="108"/>
      <c r="B14" s="109"/>
      <c r="C14" s="106"/>
      <c r="D14" s="106"/>
      <c r="E14" s="106"/>
      <c r="F14" s="106"/>
      <c r="G14" s="106"/>
      <c r="H14" s="106"/>
      <c r="I14" s="106"/>
      <c r="J14" s="106"/>
      <c r="K14" s="106"/>
      <c r="L14" s="106"/>
      <c r="M14" s="106"/>
      <c r="N14" s="106"/>
      <c r="O14" s="62">
        <f t="shared" si="1"/>
        <v>0</v>
      </c>
    </row>
    <row r="15" spans="1:15" x14ac:dyDescent="0.2">
      <c r="A15" s="108"/>
      <c r="B15" s="110"/>
      <c r="C15" s="107"/>
      <c r="D15" s="107"/>
      <c r="E15" s="107"/>
      <c r="F15" s="107"/>
      <c r="G15" s="107"/>
      <c r="H15" s="107"/>
      <c r="I15" s="107"/>
      <c r="J15" s="107"/>
      <c r="K15" s="107"/>
      <c r="L15" s="107"/>
      <c r="M15" s="107"/>
      <c r="N15" s="107"/>
      <c r="O15" s="63">
        <f t="shared" si="1"/>
        <v>0</v>
      </c>
    </row>
    <row r="16" spans="1:15" x14ac:dyDescent="0.2">
      <c r="C16" s="62">
        <f>SUM(C7:C15)</f>
        <v>0</v>
      </c>
      <c r="D16" s="62">
        <f t="shared" ref="D16:O16" si="2">SUM(D7:D15)</f>
        <v>0</v>
      </c>
      <c r="E16" s="62">
        <f t="shared" si="2"/>
        <v>2250</v>
      </c>
      <c r="F16" s="62">
        <f t="shared" si="2"/>
        <v>0</v>
      </c>
      <c r="G16" s="62">
        <f t="shared" si="2"/>
        <v>0</v>
      </c>
      <c r="H16" s="62">
        <f t="shared" si="2"/>
        <v>2250</v>
      </c>
      <c r="I16" s="62">
        <f t="shared" si="2"/>
        <v>0</v>
      </c>
      <c r="J16" s="62">
        <f t="shared" si="2"/>
        <v>0</v>
      </c>
      <c r="K16" s="62">
        <f t="shared" si="2"/>
        <v>2250</v>
      </c>
      <c r="L16" s="62">
        <f t="shared" si="2"/>
        <v>0</v>
      </c>
      <c r="M16" s="62">
        <f t="shared" si="2"/>
        <v>0</v>
      </c>
      <c r="N16" s="62">
        <f t="shared" si="2"/>
        <v>2250</v>
      </c>
      <c r="O16" s="62">
        <f t="shared" si="2"/>
        <v>9000</v>
      </c>
    </row>
    <row r="17" spans="3:15" x14ac:dyDescent="0.2">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topLeftCell="C1" workbookViewId="0">
      <selection activeCell="N11" sqref="N11"/>
    </sheetView>
  </sheetViews>
  <sheetFormatPr defaultColWidth="8.85546875" defaultRowHeight="12.75" x14ac:dyDescent="0.2"/>
  <cols>
    <col min="2" max="2" width="37.7109375" bestFit="1" customWidth="1"/>
    <col min="3" max="3" width="12" bestFit="1" customWidth="1"/>
  </cols>
  <sheetData>
    <row r="2" spans="1:15" x14ac:dyDescent="0.2">
      <c r="A2" s="64" t="s">
        <v>169</v>
      </c>
    </row>
    <row r="4" spans="1:15" x14ac:dyDescent="0.2">
      <c r="A4" s="112" t="s">
        <v>69</v>
      </c>
    </row>
    <row r="5" spans="1:15" x14ac:dyDescent="0.2">
      <c r="A5" s="112"/>
    </row>
    <row r="6" spans="1:15" ht="13.5" thickBot="1" x14ac:dyDescent="0.25">
      <c r="A6" s="119" t="s">
        <v>64</v>
      </c>
      <c r="B6" s="119" t="s">
        <v>62</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v>42614</v>
      </c>
      <c r="B7" s="131" t="s">
        <v>196</v>
      </c>
      <c r="C7" s="124"/>
      <c r="D7" s="124"/>
      <c r="E7" s="124">
        <v>1750</v>
      </c>
      <c r="F7" s="132"/>
      <c r="G7" s="124"/>
      <c r="H7" s="124"/>
      <c r="I7" s="124"/>
      <c r="J7" s="124"/>
      <c r="K7" s="124"/>
      <c r="L7" s="124"/>
      <c r="M7" s="124"/>
      <c r="N7" s="124"/>
      <c r="O7" s="62">
        <f t="shared" ref="O7:O10" si="0">SUM(C7:N7)</f>
        <v>1750</v>
      </c>
    </row>
    <row r="8" spans="1:15" x14ac:dyDescent="0.2">
      <c r="A8" s="108">
        <v>42705</v>
      </c>
      <c r="B8" s="131" t="s">
        <v>197</v>
      </c>
      <c r="C8" s="124"/>
      <c r="D8" s="124"/>
      <c r="E8" s="124"/>
      <c r="F8" s="124"/>
      <c r="G8" s="124"/>
      <c r="H8" s="124">
        <v>1750</v>
      </c>
      <c r="I8" s="124"/>
      <c r="J8" s="124"/>
      <c r="K8" s="124"/>
      <c r="L8" s="124"/>
      <c r="M8" s="124"/>
      <c r="N8" s="124"/>
      <c r="O8" s="62">
        <f t="shared" si="0"/>
        <v>1750</v>
      </c>
    </row>
    <row r="9" spans="1:15" x14ac:dyDescent="0.2">
      <c r="A9" s="108">
        <v>42795</v>
      </c>
      <c r="B9" s="131" t="s">
        <v>198</v>
      </c>
      <c r="C9" s="124"/>
      <c r="D9" s="124"/>
      <c r="E9" s="124"/>
      <c r="F9" s="124"/>
      <c r="G9" s="124"/>
      <c r="H9" s="124"/>
      <c r="I9" s="124"/>
      <c r="J9" s="124"/>
      <c r="K9" s="124">
        <v>1750</v>
      </c>
      <c r="L9" s="124"/>
      <c r="M9" s="124"/>
      <c r="N9" s="124"/>
      <c r="O9" s="62">
        <f t="shared" si="0"/>
        <v>1750</v>
      </c>
    </row>
    <row r="10" spans="1:15" x14ac:dyDescent="0.2">
      <c r="A10" s="108">
        <v>42887</v>
      </c>
      <c r="B10" s="131" t="s">
        <v>199</v>
      </c>
      <c r="C10" s="106"/>
      <c r="D10" s="106"/>
      <c r="E10" s="106"/>
      <c r="F10" s="106"/>
      <c r="G10" s="106"/>
      <c r="H10" s="106"/>
      <c r="I10" s="106"/>
      <c r="J10" s="106"/>
      <c r="K10" s="106"/>
      <c r="L10" s="106"/>
      <c r="M10" s="106"/>
      <c r="N10" s="106">
        <v>1750</v>
      </c>
      <c r="O10" s="62">
        <f t="shared" si="0"/>
        <v>1750</v>
      </c>
    </row>
    <row r="11" spans="1:15" x14ac:dyDescent="0.2">
      <c r="A11" s="108"/>
      <c r="B11" s="109"/>
      <c r="C11" s="106"/>
      <c r="D11" s="106"/>
      <c r="E11" s="106"/>
      <c r="F11" s="106"/>
      <c r="G11" s="106"/>
      <c r="H11" s="106"/>
      <c r="I11" s="106"/>
      <c r="J11" s="106"/>
      <c r="K11" s="106"/>
      <c r="L11" s="106"/>
      <c r="M11" s="106"/>
      <c r="N11" s="106"/>
      <c r="O11" s="62">
        <f>SUM(C11:N11)</f>
        <v>0</v>
      </c>
    </row>
    <row r="12" spans="1:15" x14ac:dyDescent="0.2">
      <c r="A12" s="108"/>
      <c r="B12" s="109"/>
      <c r="C12" s="106"/>
      <c r="D12" s="106"/>
      <c r="E12" s="106"/>
      <c r="F12" s="106"/>
      <c r="G12" s="106"/>
      <c r="H12" s="106"/>
      <c r="I12" s="106"/>
      <c r="J12" s="106"/>
      <c r="K12" s="106"/>
      <c r="L12" s="106"/>
      <c r="M12" s="106"/>
      <c r="N12" s="106"/>
      <c r="O12" s="62">
        <f t="shared" ref="O12:O15" si="1">SUM(C12:N12)</f>
        <v>0</v>
      </c>
    </row>
    <row r="13" spans="1:15" x14ac:dyDescent="0.2">
      <c r="A13" s="108"/>
      <c r="B13" s="109"/>
      <c r="C13" s="106"/>
      <c r="D13" s="106"/>
      <c r="E13" s="106"/>
      <c r="F13" s="106"/>
      <c r="G13" s="106"/>
      <c r="H13" s="106"/>
      <c r="I13" s="106"/>
      <c r="J13" s="106"/>
      <c r="K13" s="106"/>
      <c r="L13" s="106"/>
      <c r="M13" s="106"/>
      <c r="N13" s="106"/>
      <c r="O13" s="62">
        <f t="shared" si="1"/>
        <v>0</v>
      </c>
    </row>
    <row r="14" spans="1:15" x14ac:dyDescent="0.2">
      <c r="A14" s="108"/>
      <c r="B14" s="109"/>
      <c r="C14" s="106"/>
      <c r="D14" s="106"/>
      <c r="E14" s="106"/>
      <c r="F14" s="106"/>
      <c r="G14" s="106"/>
      <c r="H14" s="106"/>
      <c r="I14" s="106"/>
      <c r="J14" s="106"/>
      <c r="K14" s="106"/>
      <c r="L14" s="106"/>
      <c r="M14" s="106"/>
      <c r="N14" s="106"/>
      <c r="O14" s="62">
        <f t="shared" si="1"/>
        <v>0</v>
      </c>
    </row>
    <row r="15" spans="1:15" x14ac:dyDescent="0.2">
      <c r="A15" s="108"/>
      <c r="B15" s="110"/>
      <c r="C15" s="107"/>
      <c r="D15" s="107"/>
      <c r="E15" s="107"/>
      <c r="F15" s="107"/>
      <c r="G15" s="107"/>
      <c r="H15" s="107"/>
      <c r="I15" s="107"/>
      <c r="J15" s="107"/>
      <c r="K15" s="107"/>
      <c r="L15" s="107"/>
      <c r="M15" s="107"/>
      <c r="N15" s="107"/>
      <c r="O15" s="63">
        <f t="shared" si="1"/>
        <v>0</v>
      </c>
    </row>
    <row r="16" spans="1:15" x14ac:dyDescent="0.2">
      <c r="C16" s="62">
        <f>SUM(C7:C15)</f>
        <v>0</v>
      </c>
      <c r="D16" s="62">
        <f t="shared" ref="D16:O16" si="2">SUM(D7:D15)</f>
        <v>0</v>
      </c>
      <c r="E16" s="62">
        <f t="shared" si="2"/>
        <v>1750</v>
      </c>
      <c r="F16" s="62">
        <f t="shared" si="2"/>
        <v>0</v>
      </c>
      <c r="G16" s="62">
        <f t="shared" si="2"/>
        <v>0</v>
      </c>
      <c r="H16" s="62">
        <f t="shared" si="2"/>
        <v>1750</v>
      </c>
      <c r="I16" s="62">
        <f t="shared" si="2"/>
        <v>0</v>
      </c>
      <c r="J16" s="62">
        <f t="shared" si="2"/>
        <v>0</v>
      </c>
      <c r="K16" s="62">
        <f t="shared" si="2"/>
        <v>1750</v>
      </c>
      <c r="L16" s="62">
        <f t="shared" si="2"/>
        <v>0</v>
      </c>
      <c r="M16" s="62">
        <f t="shared" si="2"/>
        <v>0</v>
      </c>
      <c r="N16" s="62">
        <f t="shared" si="2"/>
        <v>1750</v>
      </c>
      <c r="O16" s="62">
        <f t="shared" si="2"/>
        <v>7000</v>
      </c>
    </row>
    <row r="17" spans="3:15" x14ac:dyDescent="0.2">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4"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heetViews>
  <sheetFormatPr defaultColWidth="8.85546875" defaultRowHeight="12.75" x14ac:dyDescent="0.2"/>
  <cols>
    <col min="2" max="2" width="37.7109375" bestFit="1" customWidth="1"/>
    <col min="3" max="3" width="12" bestFit="1" customWidth="1"/>
    <col min="15" max="15" width="10.28515625" bestFit="1" customWidth="1"/>
  </cols>
  <sheetData>
    <row r="2" spans="1:15" x14ac:dyDescent="0.2">
      <c r="A2" s="64" t="s">
        <v>180</v>
      </c>
    </row>
    <row r="4" spans="1:15" x14ac:dyDescent="0.2">
      <c r="A4" s="112" t="s">
        <v>70</v>
      </c>
    </row>
    <row r="5" spans="1:15" x14ac:dyDescent="0.2">
      <c r="A5" s="112"/>
    </row>
    <row r="6" spans="1:15" ht="13.5" thickBot="1" x14ac:dyDescent="0.25">
      <c r="A6" s="119" t="s">
        <v>64</v>
      </c>
      <c r="B6" s="119"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c r="B7" s="109"/>
      <c r="C7" s="124"/>
      <c r="D7" s="124"/>
      <c r="E7" s="124"/>
      <c r="F7" s="124"/>
      <c r="G7" s="124"/>
      <c r="H7" s="124"/>
      <c r="I7" s="124"/>
      <c r="J7" s="124"/>
      <c r="K7" s="124"/>
      <c r="L7" s="124"/>
      <c r="M7" s="124"/>
      <c r="N7" s="124"/>
      <c r="O7" s="62">
        <f t="shared" ref="O7:O10" si="0">SUM(C7:N7)</f>
        <v>0</v>
      </c>
    </row>
    <row r="8" spans="1:15" x14ac:dyDescent="0.2">
      <c r="A8" s="108"/>
      <c r="B8" s="109"/>
      <c r="C8" s="124"/>
      <c r="D8" s="124"/>
      <c r="E8" s="124"/>
      <c r="F8" s="124"/>
      <c r="G8" s="124"/>
      <c r="H8" s="124"/>
      <c r="I8" s="124"/>
      <c r="J8" s="124"/>
      <c r="K8" s="124"/>
      <c r="L8" s="124"/>
      <c r="M8" s="124"/>
      <c r="N8" s="124"/>
      <c r="O8" s="62">
        <f t="shared" si="0"/>
        <v>0</v>
      </c>
    </row>
    <row r="9" spans="1:15" x14ac:dyDescent="0.2">
      <c r="A9" s="108"/>
      <c r="B9" s="109"/>
      <c r="C9" s="124"/>
      <c r="D9" s="124"/>
      <c r="E9" s="124"/>
      <c r="F9" s="124"/>
      <c r="G9" s="124"/>
      <c r="H9" s="124"/>
      <c r="I9" s="124"/>
      <c r="J9" s="124"/>
      <c r="K9" s="124"/>
      <c r="L9" s="124"/>
      <c r="M9" s="124"/>
      <c r="N9" s="124"/>
      <c r="O9" s="62">
        <f t="shared" si="0"/>
        <v>0</v>
      </c>
    </row>
    <row r="10" spans="1:15" x14ac:dyDescent="0.2">
      <c r="A10" s="108"/>
      <c r="B10" s="109"/>
      <c r="C10" s="106"/>
      <c r="D10" s="127"/>
      <c r="E10" s="106"/>
      <c r="F10" s="106"/>
      <c r="G10" s="106"/>
      <c r="H10" s="106"/>
      <c r="I10" s="106"/>
      <c r="J10" s="106"/>
      <c r="K10" s="106"/>
      <c r="L10" s="106"/>
      <c r="M10" s="106"/>
      <c r="N10" s="106"/>
      <c r="O10" s="62">
        <f t="shared" si="0"/>
        <v>0</v>
      </c>
    </row>
    <row r="11" spans="1:15" x14ac:dyDescent="0.2">
      <c r="A11" s="108"/>
      <c r="B11" s="109"/>
      <c r="C11" s="106"/>
      <c r="D11" s="106"/>
      <c r="E11" s="106"/>
      <c r="F11" s="106"/>
      <c r="G11" s="106"/>
      <c r="H11" s="106"/>
      <c r="I11" s="106"/>
      <c r="J11" s="106"/>
      <c r="K11" s="106"/>
      <c r="L11" s="106"/>
      <c r="M11" s="106"/>
      <c r="N11" s="106"/>
      <c r="O11" s="62">
        <f>SUM(C11:N11)</f>
        <v>0</v>
      </c>
    </row>
    <row r="12" spans="1:15" x14ac:dyDescent="0.2">
      <c r="A12" s="108"/>
      <c r="B12" s="109"/>
      <c r="C12" s="106"/>
      <c r="D12" s="106"/>
      <c r="E12" s="106"/>
      <c r="F12" s="106"/>
      <c r="G12" s="106"/>
      <c r="H12" s="106"/>
      <c r="I12" s="106"/>
      <c r="J12" s="106"/>
      <c r="K12" s="106"/>
      <c r="L12" s="106"/>
      <c r="M12" s="106"/>
      <c r="N12" s="106"/>
      <c r="O12" s="62">
        <f t="shared" ref="O12:O15" si="1">SUM(C12:N12)</f>
        <v>0</v>
      </c>
    </row>
    <row r="13" spans="1:15" x14ac:dyDescent="0.2">
      <c r="A13" s="108"/>
      <c r="B13" s="109"/>
      <c r="C13" s="106"/>
      <c r="D13" s="106"/>
      <c r="E13" s="106"/>
      <c r="F13" s="106"/>
      <c r="G13" s="106"/>
      <c r="H13" s="106"/>
      <c r="I13" s="106"/>
      <c r="J13" s="106"/>
      <c r="K13" s="106"/>
      <c r="L13" s="106"/>
      <c r="M13" s="106"/>
      <c r="N13" s="106"/>
      <c r="O13" s="62">
        <f t="shared" si="1"/>
        <v>0</v>
      </c>
    </row>
    <row r="14" spans="1:15" x14ac:dyDescent="0.2">
      <c r="A14" s="108"/>
      <c r="B14" s="109"/>
      <c r="C14" s="106"/>
      <c r="D14" s="106"/>
      <c r="E14" s="106"/>
      <c r="F14" s="106"/>
      <c r="G14" s="106"/>
      <c r="H14" s="106"/>
      <c r="I14" s="106"/>
      <c r="J14" s="106"/>
      <c r="K14" s="106"/>
      <c r="L14" s="106"/>
      <c r="M14" s="106"/>
      <c r="N14" s="106"/>
      <c r="O14" s="62">
        <f t="shared" si="1"/>
        <v>0</v>
      </c>
    </row>
    <row r="15" spans="1:15" x14ac:dyDescent="0.2">
      <c r="A15" s="108"/>
      <c r="B15" s="109"/>
      <c r="C15" s="107"/>
      <c r="D15" s="107"/>
      <c r="E15" s="107"/>
      <c r="F15" s="107"/>
      <c r="G15" s="107"/>
      <c r="H15" s="107"/>
      <c r="I15" s="107"/>
      <c r="J15" s="107"/>
      <c r="K15" s="107"/>
      <c r="L15" s="107"/>
      <c r="M15" s="107"/>
      <c r="N15" s="107"/>
      <c r="O15" s="63">
        <f t="shared" si="1"/>
        <v>0</v>
      </c>
    </row>
    <row r="16" spans="1:15" x14ac:dyDescent="0.2">
      <c r="C16" s="62">
        <f>SUM(C7:C15)</f>
        <v>0</v>
      </c>
      <c r="D16" s="62">
        <f t="shared" ref="D16:O16" si="2">SUM(D7:D15)</f>
        <v>0</v>
      </c>
      <c r="E16" s="62">
        <f t="shared" si="2"/>
        <v>0</v>
      </c>
      <c r="F16" s="62">
        <f t="shared" si="2"/>
        <v>0</v>
      </c>
      <c r="G16" s="62">
        <f t="shared" si="2"/>
        <v>0</v>
      </c>
      <c r="H16" s="62">
        <f t="shared" si="2"/>
        <v>0</v>
      </c>
      <c r="I16" s="62">
        <f t="shared" si="2"/>
        <v>0</v>
      </c>
      <c r="J16" s="62">
        <f t="shared" si="2"/>
        <v>0</v>
      </c>
      <c r="K16" s="62">
        <f t="shared" si="2"/>
        <v>0</v>
      </c>
      <c r="L16" s="62">
        <f t="shared" si="2"/>
        <v>0</v>
      </c>
      <c r="M16" s="62">
        <f t="shared" si="2"/>
        <v>0</v>
      </c>
      <c r="N16" s="62">
        <f t="shared" si="2"/>
        <v>0</v>
      </c>
      <c r="O16" s="62">
        <f t="shared" si="2"/>
        <v>0</v>
      </c>
    </row>
    <row r="17" spans="3:15" x14ac:dyDescent="0.2">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Thomas Soong</cp:lastModifiedBy>
  <cp:lastPrinted>2016-08-10T22:51:15Z</cp:lastPrinted>
  <dcterms:created xsi:type="dcterms:W3CDTF">2010-06-08T01:22:30Z</dcterms:created>
  <dcterms:modified xsi:type="dcterms:W3CDTF">2016-12-09T22:05:55Z</dcterms:modified>
</cp:coreProperties>
</file>